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730" windowHeight="11760" activeTab="0"/>
  </bookViews>
  <sheets>
    <sheet name="KRYCI LIST ROZPOCTU" sheetId="28" r:id="rId1"/>
    <sheet name="Rekapitulace LAN CCTV" sheetId="46" r:id="rId2"/>
    <sheet name="LAN CCTV" sheetId="43" r:id="rId3"/>
    <sheet name="AKTIVNI PRVKY CCTV" sheetId="47" r:id="rId4"/>
  </sheets>
  <definedNames>
    <definedName name="kurz_EU" localSheetId="1">#REF!</definedName>
    <definedName name="kurz_EU">#REF!</definedName>
    <definedName name="kurz_usd" localSheetId="1">#REF!</definedName>
    <definedName name="kurz_usd">#REF!</definedName>
    <definedName name="marze_hw" localSheetId="1">#REF!</definedName>
    <definedName name="marze_hw">#REF!</definedName>
    <definedName name="marze_sluzby" localSheetId="1">#REF!</definedName>
    <definedName name="marze_sluzby">#REF!</definedName>
    <definedName name="marze_sw" localSheetId="1">#REF!</definedName>
    <definedName name="marze_sw">#REF!</definedName>
    <definedName name="_xlnm.Print_Area" localSheetId="3">'AKTIVNI PRVKY CCTV'!$A$1:$J$49</definedName>
    <definedName name="_xlnm.Print_Area" localSheetId="2">'LAN CCTV'!$A$1:$J$141</definedName>
    <definedName name="_xlnm.Print_Area" localSheetId="1">'Rekapitulace LAN CCTV'!$A$1:$F$30</definedName>
  </definedNames>
  <calcPr calcId="145621"/>
  <extLst/>
</workbook>
</file>

<file path=xl/sharedStrings.xml><?xml version="1.0" encoding="utf-8"?>
<sst xmlns="http://schemas.openxmlformats.org/spreadsheetml/2006/main" count="420" uniqueCount="220">
  <si>
    <t>POLOŽKY ROZPOČTU</t>
  </si>
  <si>
    <t>MATERIÁL</t>
  </si>
  <si>
    <t>INSTALACE</t>
  </si>
  <si>
    <t>CENA CELKEM</t>
  </si>
  <si>
    <t>Pol.</t>
  </si>
  <si>
    <t>Číslo</t>
  </si>
  <si>
    <t>Obchodní název</t>
  </si>
  <si>
    <t>MJ</t>
  </si>
  <si>
    <t>Počet</t>
  </si>
  <si>
    <t>Cena/MJ</t>
  </si>
  <si>
    <t>Celkem</t>
  </si>
  <si>
    <t>ks</t>
  </si>
  <si>
    <t>m</t>
  </si>
  <si>
    <t>kpl</t>
  </si>
  <si>
    <t>sada</t>
  </si>
  <si>
    <t>CENA CELKEM BEZ DPH</t>
  </si>
  <si>
    <t>hod</t>
  </si>
  <si>
    <t>Vodiče a kabely silové</t>
  </si>
  <si>
    <t>Konektory, spojky, krytky, keystone, inserty</t>
  </si>
  <si>
    <t>Trubky Monoflex, Kopex, Novotub, HDPE a příslušenství</t>
  </si>
  <si>
    <t xml:space="preserve">Příchytky, stahovací pásky, </t>
  </si>
  <si>
    <t xml:space="preserve">Páska izolační </t>
  </si>
  <si>
    <t>Tmely, ostatní</t>
  </si>
  <si>
    <t xml:space="preserve">Tmel akrylátový bílý </t>
  </si>
  <si>
    <t>Úklidové práce po instalaci a ekologická likvidace vzniklého odpadu</t>
  </si>
  <si>
    <t>kg</t>
  </si>
  <si>
    <t>Panely plné, vyvazovací, police přístrojové</t>
  </si>
  <si>
    <t>Označovací štítky</t>
  </si>
  <si>
    <t>Popisovací páska Casio ČB 9mm</t>
  </si>
  <si>
    <t>Měření</t>
  </si>
  <si>
    <t>Měření metalické linky UTP vč.certif.protokolu</t>
  </si>
  <si>
    <t>Sprej zinkový - zinek 98% 400ml</t>
  </si>
  <si>
    <t xml:space="preserve">Vodič CYA 4 zelenožlutý </t>
  </si>
  <si>
    <t xml:space="preserve">Kabel CYKY-J 3x2,5 (C) </t>
  </si>
  <si>
    <t>Ochrana optického spoje smršťovací</t>
  </si>
  <si>
    <t xml:space="preserve">Panel vyvazovací 1U/125 šedý </t>
  </si>
  <si>
    <t>Bužírka popisovací profilová 2,5mm2 žlutá</t>
  </si>
  <si>
    <t>Oko kabelové šroubovací pro průřez 6-10 d 8</t>
  </si>
  <si>
    <t>Plsť minerální protipožární Orsil</t>
  </si>
  <si>
    <t>m2</t>
  </si>
  <si>
    <t xml:space="preserve">Sádra bílá </t>
  </si>
  <si>
    <t>Průrazy, ucpávky</t>
  </si>
  <si>
    <t>Svár optického vlákna MM</t>
  </si>
  <si>
    <t>Měření opt.vlákna met.OTDR MM, 1 vln.délka</t>
  </si>
  <si>
    <t xml:space="preserve">Vodič CYA 10 zelenožlutý </t>
  </si>
  <si>
    <t xml:space="preserve">Tmel silikonový bílý </t>
  </si>
  <si>
    <t>Žlaby PVC, Mars a příslušeství</t>
  </si>
  <si>
    <t>Kabely</t>
  </si>
  <si>
    <t xml:space="preserve">m </t>
  </si>
  <si>
    <t>Provedení protipožární ucpávky</t>
  </si>
  <si>
    <t>Odmaštění a příprava konce kabelu(kab.forma)</t>
  </si>
  <si>
    <t>UPS</t>
  </si>
  <si>
    <t>Projektová dokumentace skutečného provedení</t>
  </si>
  <si>
    <t>Inženýrská činnost a technická podpora (KD aj.)</t>
  </si>
  <si>
    <t>Autorský dozor projektanta</t>
  </si>
  <si>
    <t>Kabel UTP 4páry kat. 5E, PVC</t>
  </si>
  <si>
    <t>Pigtaily a sváry</t>
  </si>
  <si>
    <t>Pigtail SC 50/125 900um 1m MM</t>
  </si>
  <si>
    <t>Montážní pěna PUR 750 ml</t>
  </si>
  <si>
    <t>Tmel protipožární CP 611A</t>
  </si>
  <si>
    <t xml:space="preserve">Směs omítková Cemix 7 </t>
  </si>
  <si>
    <t xml:space="preserve">Žlab 40x20 PVC Kopos 2 m </t>
  </si>
  <si>
    <t>Odvíkování a zavíkování stáv.tras</t>
  </si>
  <si>
    <t>Spojovací sada žlabu LINEAR SSL M8 (balení:100 ks šroub vrat. M8x15; 100 ks matice límcová M8)</t>
  </si>
  <si>
    <t>Kotvící materiál</t>
  </si>
  <si>
    <t>Ochranný obvodový lem žlabu LINEAR OLL 1</t>
  </si>
  <si>
    <t>Ochranný obvodový lem dvojitý žlabu LINEAR OLL 2</t>
  </si>
  <si>
    <t xml:space="preserve">DPH </t>
  </si>
  <si>
    <t>20%</t>
  </si>
  <si>
    <t>CENA CELKEM S DPH</t>
  </si>
  <si>
    <t>Rekapitulace ceny elektroinstalace</t>
  </si>
  <si>
    <t>p.č.</t>
  </si>
  <si>
    <t>%</t>
  </si>
  <si>
    <t>základ</t>
  </si>
  <si>
    <t>cena /Kč/</t>
  </si>
  <si>
    <t>PPV pro elektromontáže</t>
  </si>
  <si>
    <t>NÁKLADY hl.III celkem</t>
  </si>
  <si>
    <t>NÁKLADY hl.VI celkem</t>
  </si>
  <si>
    <t>NÁKLADY hl.XI celkem</t>
  </si>
  <si>
    <t>CENA bez DPH</t>
  </si>
  <si>
    <t>Projektová dokumentace provedení stavby</t>
  </si>
  <si>
    <t>Dodávky zařízení</t>
  </si>
  <si>
    <t>Doprava dodávek</t>
  </si>
  <si>
    <t>Materiál montážní</t>
  </si>
  <si>
    <t>Prořez</t>
  </si>
  <si>
    <t>Materiál podružný</t>
  </si>
  <si>
    <t>Montáže</t>
  </si>
  <si>
    <t>Dodávky celkem</t>
  </si>
  <si>
    <t>Materiál+výkony celkem</t>
  </si>
  <si>
    <t>Ostatní náklady</t>
  </si>
  <si>
    <t>Kompletační činnost</t>
  </si>
  <si>
    <t>Výchozí revize</t>
  </si>
  <si>
    <t>Mimostaveništní doprava</t>
  </si>
  <si>
    <t>Stavební přípomoce, průrazy, zapravení aj.</t>
  </si>
  <si>
    <t>zařízení staveniště</t>
  </si>
  <si>
    <t>Demontáže a přesuny</t>
  </si>
  <si>
    <t>Přepěťové ochrany, jističe, rozvodnice, oka</t>
  </si>
  <si>
    <t>Víko žlabu LINEAR VL   100 "SZ" 0,8mm</t>
  </si>
  <si>
    <t>Koleno tvarovací žlabu vnitřní/vnější LINEAR  KTWL   50/50 "SZ"</t>
  </si>
  <si>
    <t>Víko kolena tvarovacího vnitřní/vnější žlabu LINEAR  VKTWL   50 "SZ"</t>
  </si>
  <si>
    <t>Matice obdelníková MSM/M8 "GZ" pro ukotvení nosník/stojna</t>
  </si>
  <si>
    <t>Kabel optický se 4 vlákny 50/125 MM univ.,s ochr.proti hlodavcům</t>
  </si>
  <si>
    <t>Kabel optický se 8 vlákny 50/125 MM univ.,s ochr.proti hlodavcům</t>
  </si>
  <si>
    <t xml:space="preserve">Vodič CYA 6 černý </t>
  </si>
  <si>
    <t xml:space="preserve">Vodič CYA 6 modrý </t>
  </si>
  <si>
    <t xml:space="preserve">Vodič CYA 6 zelenožlutý </t>
  </si>
  <si>
    <t xml:space="preserve">Kabel CYKY-J 3x6 (C) </t>
  </si>
  <si>
    <t>Spojka pro optický konektor 2SC/2SC, MM</t>
  </si>
  <si>
    <t>Rozvaděče optické 19", nástěnné, optické spojky a příslušenství</t>
  </si>
  <si>
    <t xml:space="preserve">Kazeta samolepící pro 6 optických svárů </t>
  </si>
  <si>
    <t>Organizér kabelů do optického rozvaděče</t>
  </si>
  <si>
    <t>pár</t>
  </si>
  <si>
    <t>Průchodka do opt.rozvaděče 11</t>
  </si>
  <si>
    <t>Matice k průchodce 11</t>
  </si>
  <si>
    <t>Trubka ohebná HFXS 20, odolná proti UV</t>
  </si>
  <si>
    <t>Trubka korugovaná PVC d 50mm Kopoflex</t>
  </si>
  <si>
    <t>Stahovací páska 4,8x430 mm s UV filtrem</t>
  </si>
  <si>
    <t>Stahovací páska 7,6x380mm s UV filtrem</t>
  </si>
  <si>
    <t>Štítek Pozor optický kabel samolepící</t>
  </si>
  <si>
    <t>Provedení průrazu vč.zapravení do L=60cm</t>
  </si>
  <si>
    <t>Výkopy, zaměření a vytičení tras</t>
  </si>
  <si>
    <t>Geodetické zaměření instalované optické kabeláže pro zanesení dat do systému Gramis</t>
  </si>
  <si>
    <t>Vytýčení trasy</t>
  </si>
  <si>
    <t>Výkop-volný terén,stroj / ručně š 50 cm, hl 70 cm, v hornině tř 3-5 vč. přemístění horniny</t>
  </si>
  <si>
    <t>Lože kabelů z písku nebo štěrkopísku tl 10 cm nad kabel, bez zakrytí, šířky lože do 65 cm</t>
  </si>
  <si>
    <t>Krytí kabelů výstražnou fólií šířky 25 cm</t>
  </si>
  <si>
    <t>Zásyp rýh ručně šířky 50 cm, hloubky 70 cm, z horniny třídy 3 se zhutněním</t>
  </si>
  <si>
    <t>Zatravnění včetně zalití vodou na rovině</t>
  </si>
  <si>
    <t>Přidružený materiál zemních prací</t>
  </si>
  <si>
    <t>Zednické výpomoci (zapažení, zábrana apod.)</t>
  </si>
  <si>
    <t>Výchozí elektrická revize</t>
  </si>
  <si>
    <t>Ostatní výkony</t>
  </si>
  <si>
    <t>Svářecí a zámečnické práce</t>
  </si>
  <si>
    <t xml:space="preserve">Závitová tyč d 8 dl.1m </t>
  </si>
  <si>
    <t>Víko žlabu LINEAR VL   50 "SZ" 0,8mm</t>
  </si>
  <si>
    <t>Spojka žlabu LINEAR  SL 2/50 "SZ" (240mm)</t>
  </si>
  <si>
    <t>Spojka pevná-tvarovací žlabu LINEAR  SPTL-50</t>
  </si>
  <si>
    <t>Spojka víka žlabu LINEAR SVL-50</t>
  </si>
  <si>
    <t>Redukce RDSL 50x50</t>
  </si>
  <si>
    <t>Nosník žlabu LINEAR NL  50 "SZ"</t>
  </si>
  <si>
    <t>Stojna STPM   "SZ" (2,0mm) prostorová-třístranná</t>
  </si>
  <si>
    <t xml:space="preserve">Kabel CYKY-J 3x4 (C) </t>
  </si>
  <si>
    <t>Datový rozv.18U hl.500mm nástěnný dvousekční, RAL7035.</t>
  </si>
  <si>
    <t>Rozvodnice kamerového systému včetně výzbroje a příslušenství pro optické napojení (dle výkresové dokumentace)</t>
  </si>
  <si>
    <t>Rozvodnice kamerového systému včetně výzbroje a příslušenství pro metalické napojení (dle výkresové dokumentace)</t>
  </si>
  <si>
    <t>Rozvodnice kamerového systému včetně výzbroje a příslušesnství pro optické napojení v EX prostředí vč. certifikace (dle výkresové dokumentace )</t>
  </si>
  <si>
    <t>Rozvodnice kamerového systému včetně výzbroje a příslušenství pro optické napojení (dle výkresové dokumentace pro 4 kamery)</t>
  </si>
  <si>
    <t>Záslepka PVC do optického panelu SC</t>
  </si>
  <si>
    <t>Trubka ohebná HFXS 25, odolná proti UV</t>
  </si>
  <si>
    <t>Trubka PVC ohebná 32</t>
  </si>
  <si>
    <t>Trubka korugovaná PVC d 110mm Kopoflex</t>
  </si>
  <si>
    <t xml:space="preserve">Spojka Kopoflex 50 </t>
  </si>
  <si>
    <t>Trubka tuhá 1532 KA PVC d=32 mm, dl. 3m</t>
  </si>
  <si>
    <t>Příchytka 5332 KB PVC</t>
  </si>
  <si>
    <t>Protipožární pěna CP 620 Hilti</t>
  </si>
  <si>
    <t xml:space="preserve">Sádra stavební šedá - balení 30 kg </t>
  </si>
  <si>
    <t>Kabelové šachty</t>
  </si>
  <si>
    <t>Průtlak pod komunikací</t>
  </si>
  <si>
    <t>Provizorní úprava terénu se zhutněním, v hornině tř 3</t>
  </si>
  <si>
    <t>Úpravy ve stávajících sil. rozvadčích</t>
  </si>
  <si>
    <t>Přesun výzbroje z původních datových rozvaděčů RD231 - RD235</t>
  </si>
  <si>
    <t>LAN CCTV</t>
  </si>
  <si>
    <t>Rekapitulace ceny - LAN CCTV</t>
  </si>
  <si>
    <t>Pojistkový odpínač OPV10/1</t>
  </si>
  <si>
    <t>Pojistková patrona PV10 gG 16A</t>
  </si>
  <si>
    <t xml:space="preserve">Vodič CYA 4 černý </t>
  </si>
  <si>
    <t xml:space="preserve">Vodič CYA 4 modrý </t>
  </si>
  <si>
    <t>Žlab LINEAR 2     50/50 "SZ" 0,8mm</t>
  </si>
  <si>
    <t>Žlab LINEAR 2   100/50 "SZ" 0,8mm</t>
  </si>
  <si>
    <t>Držák nástěnný (stupačkový) žlabu LINEAR DNL  50 "SZ"</t>
  </si>
  <si>
    <t xml:space="preserve">Vodič CYA 2, 5 černý </t>
  </si>
  <si>
    <t xml:space="preserve">Vodič CYA 2, 5 modrý </t>
  </si>
  <si>
    <t xml:space="preserve">Vodič CYA 2, 5 zelenožlutý </t>
  </si>
  <si>
    <t>Trubka PVC Super Monoflex ohebná 40</t>
  </si>
  <si>
    <t>Bužírka popisovací profilová 4 mm2 žlutá</t>
  </si>
  <si>
    <t>Bužírka popisovací profilová 6 mm2 žlutá</t>
  </si>
  <si>
    <t>Zemní kabelová šachta ŠK, D600mm s pochůzím  víkem, UV stabilní</t>
  </si>
  <si>
    <t>Demontáž původních datových rozvaděčů včetně příslušenství RD231 - RD235</t>
  </si>
  <si>
    <t>Ochrana proti přepětí 6x230V, 3m, včetně vaničky 19"</t>
  </si>
  <si>
    <t>Jistič 1p 16A/C LPN</t>
  </si>
  <si>
    <t>Štítek Pozor elektrické zařízení samolepící</t>
  </si>
  <si>
    <t>Svorka RSA 4</t>
  </si>
  <si>
    <t xml:space="preserve">Svorka RSA 6 </t>
  </si>
  <si>
    <t>Stožáry a stavební přípomoce</t>
  </si>
  <si>
    <t>Stožár bezpaticový dvoustupňový, výška 560cm/500cm s povrch úpravou žárový zinek (včetně příslušenství)</t>
  </si>
  <si>
    <t>Betonová patka min. 600x600x900mm (š,š,hl) s otvorem pro odvod vody, včetně výkopu a zemnícího pásku pro stožár (z.pásek 10m)</t>
  </si>
  <si>
    <t>Měření opt.vlákna met.OTDR MM, 1 vln.délka ( po opětové instalaci FO vany obj. 231-235)</t>
  </si>
  <si>
    <t>Rozvaděč optický 19"neosáz.pro max. 12xSC duplex, krémový.</t>
  </si>
  <si>
    <t>Demontáže</t>
  </si>
  <si>
    <t xml:space="preserve">Propojovací moduly optické vč. příslušenství </t>
  </si>
  <si>
    <t xml:space="preserve">Modul optický propojovací MM 2LC/2SC 50/125 2m </t>
  </si>
  <si>
    <t>Dodávky aktivních prvků</t>
  </si>
  <si>
    <t>Doprava aktivních prvků</t>
  </si>
  <si>
    <t>Aktivní prvky celkem</t>
  </si>
  <si>
    <t>Zařízení Datové a kamerové rozvaděče</t>
  </si>
  <si>
    <t>LAN PRO CCTV - II. ČÁST</t>
  </si>
  <si>
    <t>obj.231</t>
  </si>
  <si>
    <t>Cisco IE-3000-8TC-E</t>
  </si>
  <si>
    <t>Cisco IE 3000 Switch, 8 10/100 + 2 T/SFP</t>
  </si>
  <si>
    <t>IEM-3000-8FM=</t>
  </si>
  <si>
    <t>Cisco IE 3000 Expansion Module, 8 100FX</t>
  </si>
  <si>
    <t>PWR-IE3000-AC=</t>
  </si>
  <si>
    <t>IE 3000 Power transformer</t>
  </si>
  <si>
    <t>Cisco Gigabit SX Mini-GBIC SFP Transceiver</t>
  </si>
  <si>
    <t>obj.232</t>
  </si>
  <si>
    <t>obj.233</t>
  </si>
  <si>
    <t>obj.234</t>
  </si>
  <si>
    <t>obj.235</t>
  </si>
  <si>
    <t>obj.220</t>
  </si>
  <si>
    <t>Ostatní</t>
  </si>
  <si>
    <t>WS-C2960C-12PC-L LAN Base</t>
  </si>
  <si>
    <t>WS-C3750X-12S-S</t>
  </si>
  <si>
    <t xml:space="preserve">Modul optický propojovací MM 2LC/2SC 50/125 1m </t>
  </si>
  <si>
    <t>Modul optický propojovací MM 2SC/2SC  50/125  1m</t>
  </si>
  <si>
    <t>CyberFort 550 VA</t>
  </si>
  <si>
    <t>Instalace aktivních prvků, oživení, zapojení a uvedení do provozu v lokalitě Hájek</t>
  </si>
  <si>
    <t>Vedlejší rozpočtové náklady</t>
  </si>
  <si>
    <t>Projektová dokumentace pro prováděcí</t>
  </si>
  <si>
    <t xml:space="preserve">AKTIVNÍ PRVKY A UPS - LAN CCTV            </t>
  </si>
  <si>
    <r>
      <t xml:space="preserve">               KRYCÍ LIST ROZPOČTU                                        </t>
    </r>
    <r>
      <rPr>
        <b/>
        <sz val="11"/>
        <rFont val="Tahoma"/>
        <family val="2"/>
      </rPr>
      <t>Příloha č. 1, Výkaz výměr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</si>
</sst>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č&quot;_-;\-* #,##0.00\ &quot;Kč&quot;_-;_-* &quot;-&quot;??\ &quot;Kč&quot;_-;_-@_-"/>
    <numFmt numFmtId="164" formatCode="#,##0.00\ &quot;Kč&quot;"/>
    <numFmt numFmtId="165" formatCode="_(&quot;Kč&quot;* #,##0.00_);_(&quot;Kč&quot;* \(#,##0.00\);_(&quot;Kč&quot;* &quot;-&quot;??_);_(@_)"/>
    <numFmt numFmtId="166" formatCode="0_)"/>
    <numFmt numFmtId="167" formatCode="#\ ###\ ##0;#\ ###\ ##0;"/>
    <numFmt numFmtId="168" formatCode="#\ ###\ ##0.00"/>
    <numFmt numFmtId="169" formatCode="_-* #,##0.00\ [$€-1]_-;\-* #,##0.00\ [$€-1]_-;_-* &quot;-&quot;??\ [$€-1]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8"/>
      <name val="Tahoma"/>
      <family val="2"/>
    </font>
    <font>
      <b/>
      <sz val="11"/>
      <name val="Tahoma"/>
      <family val="2"/>
    </font>
    <font>
      <sz val="11"/>
      <name val="Calibri"/>
      <family val="2"/>
      <scheme val="minor"/>
    </font>
    <font>
      <sz val="8"/>
      <name val="Tahoma"/>
      <family val="2"/>
    </font>
    <font>
      <sz val="11"/>
      <name val="Tahoma"/>
      <family val="2"/>
    </font>
    <font>
      <b/>
      <sz val="12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sz val="8"/>
      <color indexed="10"/>
      <name val="Tahoma"/>
      <family val="2"/>
    </font>
    <font>
      <b/>
      <sz val="16"/>
      <name val="Tahoma"/>
      <family val="2"/>
    </font>
    <font>
      <sz val="16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0"/>
      <name val="Helv"/>
      <family val="2"/>
    </font>
    <font>
      <sz val="8"/>
      <name val="Calibri"/>
      <family val="2"/>
      <scheme val="minor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MS Sans Serif"/>
      <family val="2"/>
    </font>
    <font>
      <b/>
      <sz val="17"/>
      <name val="Tahoma"/>
      <family val="2"/>
    </font>
    <font>
      <sz val="17"/>
      <name val="Tahoma"/>
      <family val="2"/>
    </font>
    <font>
      <sz val="17"/>
      <color theme="1"/>
      <name val="Calibri"/>
      <family val="2"/>
      <scheme val="minor"/>
    </font>
    <font>
      <b/>
      <sz val="8"/>
      <color indexed="10"/>
      <name val="Tahoma"/>
      <family val="2"/>
    </font>
    <font>
      <sz val="8"/>
      <color rgb="FF000000"/>
      <name val="Tahoma"/>
      <family val="2"/>
    </font>
    <font>
      <sz val="8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4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2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>
      <alignment/>
      <protection/>
    </xf>
    <xf numFmtId="165" fontId="2" fillId="0" borderId="0" applyFont="0" applyFill="0" applyBorder="0" applyAlignment="0" applyProtection="0"/>
    <xf numFmtId="0" fontId="28" fillId="0" borderId="0">
      <alignment/>
      <protection locked="0"/>
    </xf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>
      <alignment/>
      <protection locked="0"/>
    </xf>
    <xf numFmtId="0" fontId="1" fillId="0" borderId="0">
      <alignment/>
      <protection/>
    </xf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4">
    <xf numFmtId="0" fontId="0" fillId="0" borderId="0" xfId="0"/>
    <xf numFmtId="0" fontId="6" fillId="0" borderId="0" xfId="20" applyFont="1" applyFill="1" applyBorder="1" applyAlignment="1">
      <alignment horizontal="right" vertical="center"/>
      <protection/>
    </xf>
    <xf numFmtId="0" fontId="4" fillId="2" borderId="1" xfId="20" applyFont="1" applyFill="1" applyBorder="1" applyAlignment="1">
      <alignment horizontal="left" vertical="center"/>
      <protection/>
    </xf>
    <xf numFmtId="0" fontId="5" fillId="2" borderId="2" xfId="0" applyFont="1" applyFill="1" applyBorder="1" applyAlignment="1">
      <alignment vertical="center"/>
    </xf>
    <xf numFmtId="0" fontId="4" fillId="2" borderId="3" xfId="20" applyFont="1" applyFill="1" applyBorder="1" applyAlignment="1">
      <alignment vertical="center"/>
      <protection/>
    </xf>
    <xf numFmtId="0" fontId="9" fillId="0" borderId="4" xfId="20" applyFont="1" applyFill="1" applyBorder="1" applyAlignment="1">
      <alignment horizontal="center" vertical="center"/>
      <protection/>
    </xf>
    <xf numFmtId="49" fontId="9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NumberFormat="1" applyFont="1" applyFill="1" applyBorder="1" applyAlignment="1">
      <alignment horizontal="center" vertical="center"/>
      <protection/>
    </xf>
    <xf numFmtId="39" fontId="9" fillId="0" borderId="4" xfId="21" applyNumberFormat="1" applyFont="1" applyFill="1" applyBorder="1" applyAlignment="1">
      <alignment horizontal="center" vertical="center"/>
    </xf>
    <xf numFmtId="39" fontId="9" fillId="0" borderId="5" xfId="21" applyNumberFormat="1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vertical="center"/>
      <protection/>
    </xf>
    <xf numFmtId="0" fontId="11" fillId="2" borderId="6" xfId="20" applyFont="1" applyFill="1" applyBorder="1" applyAlignment="1">
      <alignment horizontal="center" vertical="center"/>
      <protection/>
    </xf>
    <xf numFmtId="49" fontId="11" fillId="2" borderId="7" xfId="20" applyNumberFormat="1" applyFont="1" applyFill="1" applyBorder="1" applyAlignment="1">
      <alignment horizontal="center" vertical="center"/>
      <protection/>
    </xf>
    <xf numFmtId="164" fontId="11" fillId="2" borderId="7" xfId="20" applyNumberFormat="1" applyFont="1" applyFill="1" applyBorder="1" applyAlignment="1">
      <alignment horizontal="left" vertical="center"/>
      <protection/>
    </xf>
    <xf numFmtId="0" fontId="11" fillId="2" borderId="7" xfId="20" applyFont="1" applyFill="1" applyBorder="1" applyAlignment="1">
      <alignment horizontal="right" vertical="center"/>
      <protection/>
    </xf>
    <xf numFmtId="44" fontId="11" fillId="2" borderId="6" xfId="21" applyNumberFormat="1" applyFont="1" applyFill="1" applyBorder="1" applyAlignment="1">
      <alignment horizontal="right" vertical="center"/>
    </xf>
    <xf numFmtId="44" fontId="6" fillId="2" borderId="8" xfId="21" applyNumberFormat="1" applyFont="1" applyFill="1" applyBorder="1" applyAlignment="1">
      <alignment horizontal="right" vertical="center"/>
    </xf>
    <xf numFmtId="0" fontId="11" fillId="0" borderId="0" xfId="20" applyFont="1" applyFill="1" applyBorder="1" applyAlignment="1">
      <alignment horizontal="right" vertical="center"/>
      <protection/>
    </xf>
    <xf numFmtId="49" fontId="6" fillId="0" borderId="0" xfId="20" applyNumberFormat="1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9" fillId="0" borderId="0" xfId="20" applyNumberFormat="1" applyFont="1" applyFill="1" applyBorder="1" applyAlignment="1">
      <alignment horizontal="center" vertical="center"/>
      <protection/>
    </xf>
    <xf numFmtId="39" fontId="9" fillId="0" borderId="4" xfId="21" applyNumberFormat="1" applyFont="1" applyFill="1" applyBorder="1" applyAlignment="1">
      <alignment horizontal="right" vertical="center"/>
    </xf>
    <xf numFmtId="39" fontId="9" fillId="0" borderId="9" xfId="21" applyNumberFormat="1" applyFont="1" applyFill="1" applyBorder="1" applyAlignment="1">
      <alignment vertical="center"/>
    </xf>
    <xf numFmtId="44" fontId="11" fillId="2" borderId="10" xfId="20" applyNumberFormat="1" applyFont="1" applyFill="1" applyBorder="1" applyAlignment="1">
      <alignment vertical="center"/>
      <protection/>
    </xf>
    <xf numFmtId="164" fontId="11" fillId="2" borderId="6" xfId="21" applyNumberFormat="1" applyFont="1" applyFill="1" applyBorder="1" applyAlignment="1">
      <alignment horizontal="right" vertical="center"/>
    </xf>
    <xf numFmtId="164" fontId="6" fillId="0" borderId="4" xfId="21" applyNumberFormat="1" applyFont="1" applyFill="1" applyBorder="1" applyAlignment="1">
      <alignment horizontal="right" vertical="center"/>
    </xf>
    <xf numFmtId="164" fontId="6" fillId="0" borderId="5" xfId="21" applyNumberFormat="1" applyFont="1" applyFill="1" applyBorder="1" applyAlignment="1">
      <alignment horizontal="right" vertical="center"/>
    </xf>
    <xf numFmtId="164" fontId="6" fillId="0" borderId="11" xfId="21" applyNumberFormat="1" applyFont="1" applyFill="1" applyBorder="1" applyAlignment="1">
      <alignment horizontal="right" vertical="center"/>
    </xf>
    <xf numFmtId="0" fontId="14" fillId="2" borderId="6" xfId="20" applyFont="1" applyFill="1" applyBorder="1" applyAlignment="1">
      <alignment horizontal="left" vertical="center"/>
      <protection/>
    </xf>
    <xf numFmtId="49" fontId="15" fillId="2" borderId="7" xfId="20" applyNumberFormat="1" applyFont="1" applyFill="1" applyBorder="1" applyAlignment="1">
      <alignment horizontal="center" vertical="center"/>
      <protection/>
    </xf>
    <xf numFmtId="164" fontId="14" fillId="2" borderId="7" xfId="20" applyNumberFormat="1" applyFont="1" applyFill="1" applyBorder="1" applyAlignment="1">
      <alignment horizontal="left" vertical="center"/>
      <protection/>
    </xf>
    <xf numFmtId="164" fontId="14" fillId="2" borderId="10" xfId="20" applyNumberFormat="1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right" vertical="center"/>
      <protection/>
    </xf>
    <xf numFmtId="0" fontId="5" fillId="2" borderId="2" xfId="0" applyFont="1" applyFill="1" applyBorder="1" applyAlignment="1">
      <alignment horizontal="right" vertical="center"/>
    </xf>
    <xf numFmtId="0" fontId="9" fillId="0" borderId="0" xfId="20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/>
      <protection/>
    </xf>
    <xf numFmtId="0" fontId="4" fillId="3" borderId="1" xfId="20" applyFont="1" applyFill="1" applyBorder="1" applyAlignment="1">
      <alignment horizontal="left" vertical="center"/>
      <protection/>
    </xf>
    <xf numFmtId="0" fontId="11" fillId="3" borderId="6" xfId="20" applyFont="1" applyFill="1" applyBorder="1" applyAlignment="1">
      <alignment horizontal="center" vertical="center"/>
      <protection/>
    </xf>
    <xf numFmtId="49" fontId="11" fillId="3" borderId="7" xfId="20" applyNumberFormat="1" applyFont="1" applyFill="1" applyBorder="1" applyAlignment="1">
      <alignment horizontal="center" vertical="center"/>
      <protection/>
    </xf>
    <xf numFmtId="164" fontId="11" fillId="3" borderId="7" xfId="20" applyNumberFormat="1" applyFont="1" applyFill="1" applyBorder="1" applyAlignment="1">
      <alignment horizontal="left" vertical="center"/>
      <protection/>
    </xf>
    <xf numFmtId="0" fontId="11" fillId="3" borderId="7" xfId="20" applyFont="1" applyFill="1" applyBorder="1" applyAlignment="1">
      <alignment horizontal="right" vertical="center"/>
      <protection/>
    </xf>
    <xf numFmtId="44" fontId="11" fillId="3" borderId="6" xfId="21" applyNumberFormat="1" applyFont="1" applyFill="1" applyBorder="1" applyAlignment="1">
      <alignment horizontal="right" vertical="center"/>
    </xf>
    <xf numFmtId="44" fontId="6" fillId="3" borderId="8" xfId="21" applyNumberFormat="1" applyFont="1" applyFill="1" applyBorder="1" applyAlignment="1">
      <alignment horizontal="right" vertical="center"/>
    </xf>
    <xf numFmtId="44" fontId="11" fillId="3" borderId="10" xfId="20" applyNumberFormat="1" applyFont="1" applyFill="1" applyBorder="1" applyAlignment="1">
      <alignment vertical="center"/>
      <protection/>
    </xf>
    <xf numFmtId="164" fontId="11" fillId="0" borderId="9" xfId="21" applyNumberFormat="1" applyFont="1" applyFill="1" applyBorder="1" applyAlignment="1">
      <alignment vertical="center"/>
    </xf>
    <xf numFmtId="164" fontId="11" fillId="3" borderId="6" xfId="21" applyNumberFormat="1" applyFont="1" applyFill="1" applyBorder="1" applyAlignment="1">
      <alignment horizontal="right" vertical="center"/>
    </xf>
    <xf numFmtId="164" fontId="6" fillId="0" borderId="0" xfId="21" applyNumberFormat="1" applyFont="1" applyFill="1" applyBorder="1" applyAlignment="1">
      <alignment horizontal="right" vertical="center"/>
    </xf>
    <xf numFmtId="44" fontId="6" fillId="0" borderId="0" xfId="2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4" xfId="21" applyNumberFormat="1" applyFont="1" applyFill="1" applyBorder="1" applyAlignment="1" applyProtection="1">
      <alignment horizontal="right" vertical="center"/>
      <protection locked="0"/>
    </xf>
    <xf numFmtId="164" fontId="6" fillId="0" borderId="5" xfId="21" applyNumberFormat="1" applyFont="1" applyFill="1" applyBorder="1" applyAlignment="1" applyProtection="1">
      <alignment horizontal="right" vertical="center"/>
      <protection/>
    </xf>
    <xf numFmtId="164" fontId="6" fillId="0" borderId="4" xfId="0" applyNumberFormat="1" applyFont="1" applyFill="1" applyBorder="1" applyAlignment="1">
      <alignment horizontal="right" vertical="center"/>
    </xf>
    <xf numFmtId="49" fontId="6" fillId="0" borderId="0" xfId="41" applyNumberFormat="1" applyFont="1" applyFill="1" applyBorder="1" applyAlignment="1">
      <alignment horizontal="center" vertical="center"/>
      <protection/>
    </xf>
    <xf numFmtId="164" fontId="6" fillId="0" borderId="0" xfId="41" applyNumberFormat="1" applyFont="1" applyFill="1" applyBorder="1" applyAlignment="1">
      <alignment horizontal="left" vertical="center" wrapText="1"/>
      <protection/>
    </xf>
    <xf numFmtId="0" fontId="6" fillId="0" borderId="0" xfId="41" applyFont="1" applyFill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164" fontId="16" fillId="0" borderId="9" xfId="21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left" vertical="center"/>
    </xf>
    <xf numFmtId="0" fontId="14" fillId="0" borderId="6" xfId="20" applyFont="1" applyFill="1" applyBorder="1" applyAlignment="1">
      <alignment horizontal="left" vertical="center"/>
      <protection/>
    </xf>
    <xf numFmtId="49" fontId="15" fillId="0" borderId="7" xfId="20" applyNumberFormat="1" applyFont="1" applyFill="1" applyBorder="1" applyAlignment="1">
      <alignment horizontal="center" vertical="center"/>
      <protection/>
    </xf>
    <xf numFmtId="164" fontId="14" fillId="0" borderId="7" xfId="20" applyNumberFormat="1" applyFont="1" applyFill="1" applyBorder="1" applyAlignment="1">
      <alignment horizontal="left" vertical="center"/>
      <protection/>
    </xf>
    <xf numFmtId="164" fontId="14" fillId="0" borderId="10" xfId="20" applyNumberFormat="1" applyFont="1" applyFill="1" applyBorder="1" applyAlignment="1">
      <alignment vertical="center"/>
      <protection/>
    </xf>
    <xf numFmtId="0" fontId="17" fillId="0" borderId="4" xfId="42" applyFont="1" applyFill="1" applyBorder="1" applyAlignment="1">
      <alignment horizontal="left" vertical="center"/>
      <protection/>
    </xf>
    <xf numFmtId="49" fontId="17" fillId="0" borderId="0" xfId="42" applyNumberFormat="1" applyFont="1" applyFill="1" applyBorder="1" applyAlignment="1">
      <alignment horizontal="left" vertical="center"/>
      <protection/>
    </xf>
    <xf numFmtId="164" fontId="17" fillId="0" borderId="0" xfId="42" applyNumberFormat="1" applyFont="1" applyFill="1" applyBorder="1" applyAlignment="1">
      <alignment horizontal="left" vertical="center"/>
      <protection/>
    </xf>
    <xf numFmtId="0" fontId="17" fillId="0" borderId="0" xfId="42" applyFont="1" applyFill="1" applyBorder="1" applyAlignment="1">
      <alignment horizontal="right" vertical="center"/>
      <protection/>
    </xf>
    <xf numFmtId="0" fontId="6" fillId="0" borderId="12" xfId="0" applyFont="1" applyFill="1" applyBorder="1" applyAlignment="1">
      <alignment horizontal="right" vertical="center"/>
    </xf>
    <xf numFmtId="0" fontId="7" fillId="0" borderId="0" xfId="190" applyFont="1" applyAlignment="1">
      <alignment vertical="center"/>
      <protection/>
    </xf>
    <xf numFmtId="0" fontId="5" fillId="2" borderId="2" xfId="190" applyFont="1" applyFill="1" applyBorder="1" applyAlignment="1">
      <alignment horizontal="left" vertical="center"/>
      <protection/>
    </xf>
    <xf numFmtId="0" fontId="5" fillId="2" borderId="2" xfId="190" applyFont="1" applyFill="1" applyBorder="1" applyAlignment="1">
      <alignment vertical="center"/>
      <protection/>
    </xf>
    <xf numFmtId="0" fontId="5" fillId="2" borderId="2" xfId="190" applyFont="1" applyFill="1" applyBorder="1" applyAlignment="1">
      <alignment horizontal="right" vertical="center"/>
      <protection/>
    </xf>
    <xf numFmtId="0" fontId="5" fillId="2" borderId="13" xfId="190" applyFont="1" applyFill="1" applyBorder="1" applyAlignment="1">
      <alignment vertical="center"/>
      <protection/>
    </xf>
    <xf numFmtId="0" fontId="25" fillId="0" borderId="0" xfId="190" applyFont="1">
      <alignment/>
      <protection/>
    </xf>
    <xf numFmtId="0" fontId="9" fillId="0" borderId="5" xfId="20" applyNumberFormat="1" applyFont="1" applyFill="1" applyBorder="1" applyAlignment="1">
      <alignment horizontal="center" vertical="center"/>
      <protection/>
    </xf>
    <xf numFmtId="0" fontId="17" fillId="0" borderId="4" xfId="190" applyFont="1" applyFill="1" applyBorder="1" applyAlignment="1">
      <alignment horizontal="center" vertical="center"/>
      <protection/>
    </xf>
    <xf numFmtId="49" fontId="17" fillId="0" borderId="0" xfId="190" applyNumberFormat="1" applyFont="1" applyFill="1" applyBorder="1" applyAlignment="1">
      <alignment horizontal="left" vertical="center"/>
      <protection/>
    </xf>
    <xf numFmtId="164" fontId="17" fillId="0" borderId="0" xfId="190" applyNumberFormat="1" applyFont="1" applyFill="1" applyBorder="1" applyAlignment="1">
      <alignment horizontal="left" vertical="center"/>
      <protection/>
    </xf>
    <xf numFmtId="0" fontId="17" fillId="0" borderId="0" xfId="190" applyFont="1" applyFill="1" applyBorder="1" applyAlignment="1">
      <alignment horizontal="right" vertical="center"/>
      <protection/>
    </xf>
    <xf numFmtId="164" fontId="17" fillId="0" borderId="0" xfId="21" applyNumberFormat="1" applyFont="1" applyFill="1" applyBorder="1" applyAlignment="1" applyProtection="1">
      <alignment horizontal="right" vertical="center"/>
      <protection locked="0"/>
    </xf>
    <xf numFmtId="164" fontId="17" fillId="0" borderId="5" xfId="21" applyNumberFormat="1" applyFont="1" applyFill="1" applyBorder="1" applyAlignment="1" applyProtection="1">
      <alignment horizontal="right" vertical="center"/>
      <protection locked="0"/>
    </xf>
    <xf numFmtId="0" fontId="26" fillId="0" borderId="0" xfId="190" applyFont="1">
      <alignment/>
      <protection/>
    </xf>
    <xf numFmtId="0" fontId="17" fillId="0" borderId="14" xfId="190" applyFont="1" applyFill="1" applyBorder="1" applyAlignment="1">
      <alignment horizontal="center" vertical="center"/>
      <protection/>
    </xf>
    <xf numFmtId="49" fontId="17" fillId="0" borderId="15" xfId="190" applyNumberFormat="1" applyFont="1" applyFill="1" applyBorder="1" applyAlignment="1">
      <alignment horizontal="left" vertical="center"/>
      <protection/>
    </xf>
    <xf numFmtId="164" fontId="17" fillId="0" borderId="15" xfId="190" applyNumberFormat="1" applyFont="1" applyFill="1" applyBorder="1" applyAlignment="1">
      <alignment horizontal="left" vertical="center"/>
      <protection/>
    </xf>
    <xf numFmtId="0" fontId="17" fillId="0" borderId="15" xfId="190" applyFont="1" applyFill="1" applyBorder="1" applyAlignment="1">
      <alignment horizontal="right" vertical="center"/>
      <protection/>
    </xf>
    <xf numFmtId="164" fontId="17" fillId="0" borderId="15" xfId="21" applyNumberFormat="1" applyFont="1" applyFill="1" applyBorder="1" applyAlignment="1" applyProtection="1">
      <alignment horizontal="right" vertical="center"/>
      <protection locked="0"/>
    </xf>
    <xf numFmtId="164" fontId="17" fillId="0" borderId="16" xfId="21" applyNumberFormat="1" applyFont="1" applyFill="1" applyBorder="1" applyAlignment="1" applyProtection="1">
      <alignment horizontal="right" vertical="center"/>
      <protection locked="0"/>
    </xf>
    <xf numFmtId="0" fontId="16" fillId="0" borderId="17" xfId="190" applyFont="1" applyFill="1" applyBorder="1" applyAlignment="1">
      <alignment horizontal="center" vertical="center"/>
      <protection/>
    </xf>
    <xf numFmtId="0" fontId="16" fillId="0" borderId="18" xfId="20" applyFont="1" applyFill="1" applyBorder="1" applyAlignment="1">
      <alignment horizontal="left" vertical="center"/>
      <protection/>
    </xf>
    <xf numFmtId="164" fontId="16" fillId="0" borderId="18" xfId="190" applyNumberFormat="1" applyFont="1" applyFill="1" applyBorder="1" applyAlignment="1">
      <alignment horizontal="left" vertical="center"/>
      <protection/>
    </xf>
    <xf numFmtId="0" fontId="16" fillId="0" borderId="18" xfId="190" applyFont="1" applyFill="1" applyBorder="1" applyAlignment="1">
      <alignment horizontal="right" vertical="center"/>
      <protection/>
    </xf>
    <xf numFmtId="164" fontId="16" fillId="0" borderId="18" xfId="21" applyNumberFormat="1" applyFont="1" applyFill="1" applyBorder="1" applyAlignment="1" applyProtection="1">
      <alignment horizontal="right" vertical="center"/>
      <protection locked="0"/>
    </xf>
    <xf numFmtId="164" fontId="16" fillId="0" borderId="19" xfId="21" applyNumberFormat="1" applyFont="1" applyFill="1" applyBorder="1" applyAlignment="1" applyProtection="1">
      <alignment horizontal="right" vertical="center"/>
      <protection locked="0"/>
    </xf>
    <xf numFmtId="0" fontId="27" fillId="0" borderId="0" xfId="190" applyFont="1">
      <alignment/>
      <protection/>
    </xf>
    <xf numFmtId="0" fontId="16" fillId="0" borderId="0" xfId="190" applyFont="1" applyFill="1" applyBorder="1" applyAlignment="1">
      <alignment horizontal="right" vertical="center"/>
      <protection/>
    </xf>
    <xf numFmtId="0" fontId="26" fillId="0" borderId="4" xfId="190" applyFont="1" applyBorder="1">
      <alignment/>
      <protection/>
    </xf>
    <xf numFmtId="49" fontId="26" fillId="0" borderId="0" xfId="190" applyNumberFormat="1" applyFont="1" applyBorder="1">
      <alignment/>
      <protection/>
    </xf>
    <xf numFmtId="2" fontId="26" fillId="0" borderId="0" xfId="190" applyNumberFormat="1" applyFont="1" applyBorder="1">
      <alignment/>
      <protection/>
    </xf>
    <xf numFmtId="167" fontId="26" fillId="0" borderId="0" xfId="190" applyNumberFormat="1" applyFont="1" applyBorder="1">
      <alignment/>
      <protection/>
    </xf>
    <xf numFmtId="168" fontId="26" fillId="0" borderId="5" xfId="190" applyNumberFormat="1" applyFont="1" applyBorder="1">
      <alignment/>
      <protection/>
    </xf>
    <xf numFmtId="10" fontId="17" fillId="0" borderId="0" xfId="190" applyNumberFormat="1" applyFont="1" applyFill="1" applyBorder="1" applyAlignment="1">
      <alignment horizontal="right" vertical="center"/>
      <protection/>
    </xf>
    <xf numFmtId="0" fontId="25" fillId="0" borderId="4" xfId="190" applyFont="1" applyBorder="1">
      <alignment/>
      <protection/>
    </xf>
    <xf numFmtId="49" fontId="25" fillId="0" borderId="0" xfId="190" applyNumberFormat="1" applyFont="1" applyBorder="1">
      <alignment/>
      <protection/>
    </xf>
    <xf numFmtId="2" fontId="25" fillId="0" borderId="0" xfId="190" applyNumberFormat="1" applyFont="1" applyBorder="1">
      <alignment/>
      <protection/>
    </xf>
    <xf numFmtId="167" fontId="25" fillId="0" borderId="0" xfId="190" applyNumberFormat="1" applyFont="1" applyBorder="1">
      <alignment/>
      <protection/>
    </xf>
    <xf numFmtId="168" fontId="25" fillId="0" borderId="5" xfId="190" applyNumberFormat="1" applyFont="1" applyBorder="1">
      <alignment/>
      <protection/>
    </xf>
    <xf numFmtId="49" fontId="14" fillId="2" borderId="6" xfId="20" applyNumberFormat="1" applyFont="1" applyFill="1" applyBorder="1" applyAlignment="1">
      <alignment horizontal="left" vertical="center"/>
      <protection/>
    </xf>
    <xf numFmtId="49" fontId="15" fillId="2" borderId="7" xfId="20" applyNumberFormat="1" applyFont="1" applyFill="1" applyBorder="1" applyAlignment="1">
      <alignment horizontal="left" vertical="center"/>
      <protection/>
    </xf>
    <xf numFmtId="164" fontId="14" fillId="2" borderId="7" xfId="20" applyNumberFormat="1" applyFont="1" applyFill="1" applyBorder="1" applyAlignment="1">
      <alignment vertical="center"/>
      <protection/>
    </xf>
    <xf numFmtId="164" fontId="14" fillId="2" borderId="8" xfId="20" applyNumberFormat="1" applyFont="1" applyFill="1" applyBorder="1" applyAlignment="1">
      <alignment vertical="center"/>
      <protection/>
    </xf>
    <xf numFmtId="0" fontId="17" fillId="0" borderId="17" xfId="190" applyFont="1" applyFill="1" applyBorder="1" applyAlignment="1">
      <alignment horizontal="center" vertical="center"/>
      <protection/>
    </xf>
    <xf numFmtId="49" fontId="17" fillId="0" borderId="18" xfId="190" applyNumberFormat="1" applyFont="1" applyFill="1" applyBorder="1" applyAlignment="1">
      <alignment horizontal="left" vertical="center"/>
      <protection/>
    </xf>
    <xf numFmtId="164" fontId="17" fillId="0" borderId="18" xfId="190" applyNumberFormat="1" applyFont="1" applyFill="1" applyBorder="1" applyAlignment="1">
      <alignment horizontal="left" vertical="center"/>
      <protection/>
    </xf>
    <xf numFmtId="0" fontId="17" fillId="0" borderId="18" xfId="190" applyFont="1" applyFill="1" applyBorder="1" applyAlignment="1">
      <alignment horizontal="right" vertical="center"/>
      <protection/>
    </xf>
    <xf numFmtId="164" fontId="17" fillId="0" borderId="18" xfId="21" applyNumberFormat="1" applyFont="1" applyFill="1" applyBorder="1" applyAlignment="1" applyProtection="1">
      <alignment horizontal="right" vertical="center"/>
      <protection locked="0"/>
    </xf>
    <xf numFmtId="164" fontId="17" fillId="0" borderId="19" xfId="2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20" xfId="21" applyNumberFormat="1" applyFont="1" applyFill="1" applyBorder="1" applyAlignment="1">
      <alignment horizontal="right" vertical="center"/>
    </xf>
    <xf numFmtId="44" fontId="6" fillId="0" borderId="7" xfId="21" applyNumberFormat="1" applyFont="1" applyFill="1" applyBorder="1" applyAlignment="1">
      <alignment horizontal="right" vertical="center"/>
    </xf>
    <xf numFmtId="164" fontId="11" fillId="0" borderId="8" xfId="20" applyNumberFormat="1" applyFont="1" applyFill="1" applyBorder="1" applyAlignment="1">
      <alignment vertical="center"/>
      <protection/>
    </xf>
    <xf numFmtId="0" fontId="16" fillId="2" borderId="6" xfId="20" applyFont="1" applyFill="1" applyBorder="1" applyAlignment="1">
      <alignment horizontal="left" vertical="center"/>
      <protection/>
    </xf>
    <xf numFmtId="49" fontId="17" fillId="2" borderId="7" xfId="20" applyNumberFormat="1" applyFont="1" applyFill="1" applyBorder="1" applyAlignment="1">
      <alignment horizontal="center" vertical="center"/>
      <protection/>
    </xf>
    <xf numFmtId="164" fontId="16" fillId="2" borderId="7" xfId="20" applyNumberFormat="1" applyFont="1" applyFill="1" applyBorder="1" applyAlignment="1">
      <alignment horizontal="left" vertical="center"/>
      <protection/>
    </xf>
    <xf numFmtId="164" fontId="16" fillId="2" borderId="10" xfId="20" applyNumberFormat="1" applyFont="1" applyFill="1" applyBorder="1" applyAlignment="1">
      <alignment vertical="center"/>
      <protection/>
    </xf>
    <xf numFmtId="49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right" vertical="center"/>
    </xf>
    <xf numFmtId="49" fontId="6" fillId="4" borderId="0" xfId="41" applyNumberFormat="1" applyFont="1" applyFill="1" applyBorder="1" applyAlignment="1">
      <alignment horizontal="center" vertical="center"/>
      <protection/>
    </xf>
    <xf numFmtId="164" fontId="6" fillId="4" borderId="0" xfId="41" applyNumberFormat="1" applyFont="1" applyFill="1" applyBorder="1" applyAlignment="1">
      <alignment horizontal="left" vertical="center" wrapText="1"/>
      <protection/>
    </xf>
    <xf numFmtId="0" fontId="6" fillId="4" borderId="0" xfId="41" applyFont="1" applyFill="1" applyBorder="1" applyAlignment="1">
      <alignment horizontal="right" vertical="center"/>
      <protection/>
    </xf>
    <xf numFmtId="0" fontId="8" fillId="4" borderId="0" xfId="41" applyFont="1" applyFill="1" applyBorder="1" applyAlignment="1">
      <alignment horizontal="left" vertical="center"/>
      <protection/>
    </xf>
    <xf numFmtId="0" fontId="8" fillId="4" borderId="0" xfId="41" applyFont="1" applyFill="1" applyBorder="1" applyAlignment="1">
      <alignment vertical="center"/>
      <protection/>
    </xf>
    <xf numFmtId="44" fontId="6" fillId="4" borderId="0" xfId="21" applyNumberFormat="1" applyFont="1" applyFill="1" applyBorder="1" applyAlignment="1">
      <alignment horizontal="right" vertical="center"/>
    </xf>
    <xf numFmtId="164" fontId="11" fillId="4" borderId="0" xfId="20" applyNumberFormat="1" applyFont="1" applyFill="1" applyBorder="1" applyAlignment="1">
      <alignment vertical="center"/>
      <protection/>
    </xf>
    <xf numFmtId="0" fontId="0" fillId="4" borderId="0" xfId="0" applyFill="1" applyBorder="1"/>
    <xf numFmtId="0" fontId="11" fillId="4" borderId="0" xfId="20" applyFont="1" applyFill="1" applyBorder="1" applyAlignment="1">
      <alignment horizontal="center" vertical="center"/>
      <protection/>
    </xf>
    <xf numFmtId="49" fontId="11" fillId="4" borderId="0" xfId="20" applyNumberFormat="1" applyFont="1" applyFill="1" applyBorder="1" applyAlignment="1">
      <alignment horizontal="center" vertical="center"/>
      <protection/>
    </xf>
    <xf numFmtId="164" fontId="11" fillId="4" borderId="0" xfId="20" applyNumberFormat="1" applyFont="1" applyFill="1" applyBorder="1" applyAlignment="1">
      <alignment horizontal="left" vertical="center"/>
      <protection/>
    </xf>
    <xf numFmtId="0" fontId="11" fillId="4" borderId="0" xfId="20" applyFont="1" applyFill="1" applyBorder="1" applyAlignment="1">
      <alignment horizontal="right" vertical="center"/>
      <protection/>
    </xf>
    <xf numFmtId="44" fontId="11" fillId="4" borderId="0" xfId="21" applyNumberFormat="1" applyFont="1" applyFill="1" applyBorder="1" applyAlignment="1">
      <alignment horizontal="right" vertical="center"/>
    </xf>
    <xf numFmtId="44" fontId="11" fillId="4" borderId="0" xfId="20" applyNumberFormat="1" applyFont="1" applyFill="1" applyBorder="1" applyAlignment="1">
      <alignment vertical="center"/>
      <protection/>
    </xf>
    <xf numFmtId="0" fontId="6" fillId="4" borderId="0" xfId="0" applyFont="1" applyFill="1" applyBorder="1" applyAlignment="1">
      <alignment horizontal="center" vertical="center"/>
    </xf>
    <xf numFmtId="164" fontId="6" fillId="4" borderId="0" xfId="21" applyNumberFormat="1" applyFont="1" applyFill="1" applyBorder="1" applyAlignment="1">
      <alignment horizontal="right" vertical="center"/>
    </xf>
    <xf numFmtId="164" fontId="11" fillId="4" borderId="0" xfId="21" applyNumberFormat="1" applyFont="1" applyFill="1" applyBorder="1" applyAlignment="1">
      <alignment vertical="center"/>
    </xf>
    <xf numFmtId="164" fontId="11" fillId="4" borderId="0" xfId="21" applyNumberFormat="1" applyFont="1" applyFill="1" applyBorder="1" applyAlignment="1">
      <alignment horizontal="right" vertical="center"/>
    </xf>
    <xf numFmtId="164" fontId="6" fillId="4" borderId="0" xfId="41" applyNumberFormat="1" applyFont="1" applyFill="1" applyBorder="1" applyAlignment="1">
      <alignment horizontal="right" vertical="center"/>
      <protection/>
    </xf>
    <xf numFmtId="44" fontId="6" fillId="2" borderId="7" xfId="21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right" vertical="center"/>
    </xf>
    <xf numFmtId="164" fontId="6" fillId="0" borderId="1" xfId="21" applyNumberFormat="1" applyFont="1" applyFill="1" applyBorder="1" applyAlignment="1">
      <alignment horizontal="right" vertical="center"/>
    </xf>
    <xf numFmtId="164" fontId="6" fillId="0" borderId="13" xfId="21" applyNumberFormat="1" applyFont="1" applyFill="1" applyBorder="1" applyAlignment="1">
      <alignment horizontal="right" vertical="center"/>
    </xf>
    <xf numFmtId="164" fontId="11" fillId="0" borderId="3" xfId="21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left" vertical="center" wrapText="1"/>
    </xf>
    <xf numFmtId="164" fontId="11" fillId="0" borderId="21" xfId="21" applyNumberFormat="1" applyFont="1" applyFill="1" applyBorder="1" applyAlignment="1">
      <alignment vertical="center"/>
    </xf>
    <xf numFmtId="0" fontId="7" fillId="0" borderId="0" xfId="42" applyFont="1">
      <alignment/>
      <protection/>
    </xf>
    <xf numFmtId="0" fontId="6" fillId="0" borderId="0" xfId="42" applyFont="1" applyFill="1" applyBorder="1" applyAlignment="1">
      <alignment horizontal="right" vertical="top"/>
      <protection/>
    </xf>
    <xf numFmtId="0" fontId="6" fillId="0" borderId="0" xfId="42" applyFont="1" applyFill="1" applyAlignment="1">
      <alignment horizontal="center" vertical="top"/>
      <protection/>
    </xf>
    <xf numFmtId="49" fontId="6" fillId="0" borderId="0" xfId="42" applyNumberFormat="1" applyFont="1" applyFill="1" applyAlignment="1">
      <alignment horizontal="center" vertical="top"/>
      <protection/>
    </xf>
    <xf numFmtId="0" fontId="6" fillId="0" borderId="0" xfId="42" applyFont="1" applyAlignment="1">
      <alignment horizontal="justify" vertical="top" wrapText="1"/>
      <protection/>
    </xf>
    <xf numFmtId="164" fontId="6" fillId="0" borderId="0" xfId="21" applyNumberFormat="1" applyFont="1" applyFill="1" applyAlignment="1">
      <alignment horizontal="right" vertical="top"/>
    </xf>
    <xf numFmtId="164" fontId="6" fillId="0" borderId="0" xfId="21" applyNumberFormat="1" applyFont="1" applyFill="1" applyBorder="1" applyAlignment="1">
      <alignment horizontal="right" vertical="top"/>
    </xf>
    <xf numFmtId="44" fontId="6" fillId="0" borderId="0" xfId="21" applyFont="1" applyFill="1" applyAlignment="1">
      <alignment horizontal="right" vertical="top"/>
    </xf>
    <xf numFmtId="164" fontId="11" fillId="0" borderId="0" xfId="21" applyNumberFormat="1" applyFont="1" applyFill="1" applyBorder="1" applyAlignment="1">
      <alignment vertical="top"/>
    </xf>
    <xf numFmtId="0" fontId="6" fillId="0" borderId="0" xfId="42" applyFont="1" applyFill="1" applyAlignment="1">
      <alignment vertical="top"/>
      <protection/>
    </xf>
    <xf numFmtId="164" fontId="6" fillId="0" borderId="0" xfId="42" applyNumberFormat="1" applyFont="1" applyFill="1" applyBorder="1" applyAlignment="1">
      <alignment horizontal="center" vertical="top"/>
      <protection/>
    </xf>
    <xf numFmtId="164" fontId="6" fillId="0" borderId="0" xfId="42" applyNumberFormat="1" applyFont="1" applyFill="1" applyBorder="1" applyAlignment="1">
      <alignment horizontal="right" vertical="top"/>
      <protection/>
    </xf>
    <xf numFmtId="0" fontId="6" fillId="0" borderId="0" xfId="42" applyFont="1" applyFill="1" applyBorder="1" applyAlignment="1">
      <alignment horizontal="center" vertical="top"/>
      <protection/>
    </xf>
    <xf numFmtId="49" fontId="6" fillId="0" borderId="0" xfId="42" applyNumberFormat="1" applyFont="1" applyFill="1" applyBorder="1" applyAlignment="1">
      <alignment horizontal="center" vertical="top"/>
      <protection/>
    </xf>
    <xf numFmtId="164" fontId="6" fillId="0" borderId="0" xfId="42" applyNumberFormat="1" applyFont="1" applyFill="1" applyBorder="1" applyAlignment="1">
      <alignment horizontal="left" vertical="top"/>
      <protection/>
    </xf>
    <xf numFmtId="44" fontId="6" fillId="0" borderId="0" xfId="21" applyFont="1" applyFill="1" applyBorder="1" applyAlignment="1">
      <alignment vertical="top"/>
    </xf>
    <xf numFmtId="0" fontId="5" fillId="4" borderId="0" xfId="0" applyFont="1" applyFill="1" applyBorder="1"/>
    <xf numFmtId="0" fontId="17" fillId="0" borderId="0" xfId="20" applyFont="1" applyFill="1" applyBorder="1" applyAlignment="1">
      <alignment horizontal="right" vertical="center"/>
      <protection/>
    </xf>
    <xf numFmtId="0" fontId="21" fillId="3" borderId="2" xfId="0" applyFont="1" applyFill="1" applyBorder="1" applyAlignment="1">
      <alignment horizontal="left" vertical="center"/>
    </xf>
    <xf numFmtId="0" fontId="21" fillId="3" borderId="2" xfId="0" applyFont="1" applyFill="1" applyBorder="1" applyAlignment="1">
      <alignment vertical="center"/>
    </xf>
    <xf numFmtId="0" fontId="21" fillId="3" borderId="2" xfId="0" applyFont="1" applyFill="1" applyBorder="1" applyAlignment="1">
      <alignment horizontal="right" vertical="center"/>
    </xf>
    <xf numFmtId="0" fontId="4" fillId="3" borderId="3" xfId="20" applyFont="1" applyFill="1" applyBorder="1" applyAlignment="1">
      <alignment vertical="center"/>
      <protection/>
    </xf>
    <xf numFmtId="0" fontId="32" fillId="0" borderId="0" xfId="20" applyFont="1" applyFill="1" applyBorder="1" applyAlignment="1">
      <alignment horizontal="right" vertical="center"/>
      <protection/>
    </xf>
    <xf numFmtId="0" fontId="6" fillId="0" borderId="4" xfId="0" applyFont="1" applyFill="1" applyBorder="1" applyAlignment="1">
      <alignment horizontal="center" vertical="top"/>
    </xf>
    <xf numFmtId="0" fontId="33" fillId="0" borderId="0" xfId="0" applyFont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164" fontId="6" fillId="0" borderId="4" xfId="21" applyNumberFormat="1" applyFont="1" applyFill="1" applyBorder="1" applyAlignment="1">
      <alignment horizontal="right" vertical="top"/>
    </xf>
    <xf numFmtId="164" fontId="6" fillId="0" borderId="5" xfId="21" applyNumberFormat="1" applyFont="1" applyFill="1" applyBorder="1" applyAlignment="1">
      <alignment horizontal="right" vertical="top"/>
    </xf>
    <xf numFmtId="164" fontId="11" fillId="0" borderId="9" xfId="21" applyNumberFormat="1" applyFont="1" applyFill="1" applyBorder="1" applyAlignment="1">
      <alignment vertical="top"/>
    </xf>
    <xf numFmtId="0" fontId="13" fillId="0" borderId="0" xfId="0" applyFont="1" applyFill="1" applyBorder="1" applyAlignment="1">
      <alignment horizontal="right" vertical="top"/>
    </xf>
    <xf numFmtId="0" fontId="34" fillId="0" borderId="0" xfId="0" applyFont="1"/>
    <xf numFmtId="0" fontId="13" fillId="0" borderId="0" xfId="20" applyFont="1" applyFill="1" applyBorder="1" applyAlignment="1">
      <alignment horizontal="right" vertical="center"/>
      <protection/>
    </xf>
    <xf numFmtId="0" fontId="22" fillId="0" borderId="6" xfId="0" applyFont="1" applyBorder="1" applyAlignment="1">
      <alignment horizontal="left"/>
    </xf>
    <xf numFmtId="0" fontId="22" fillId="0" borderId="7" xfId="0" applyFont="1" applyBorder="1"/>
    <xf numFmtId="0" fontId="22" fillId="0" borderId="7" xfId="0" applyFont="1" applyBorder="1" applyAlignment="1">
      <alignment horizontal="right"/>
    </xf>
    <xf numFmtId="0" fontId="21" fillId="0" borderId="0" xfId="0" applyFont="1"/>
    <xf numFmtId="0" fontId="3" fillId="0" borderId="6" xfId="20" applyFont="1" applyBorder="1" applyAlignment="1">
      <alignment horizontal="center" vertical="center"/>
      <protection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4" fillId="0" borderId="7" xfId="190" applyFont="1" applyBorder="1" applyAlignment="1">
      <alignment horizontal="center" vertical="center"/>
      <protection/>
    </xf>
    <xf numFmtId="0" fontId="2" fillId="0" borderId="7" xfId="190" applyBorder="1" applyAlignment="1">
      <alignment vertical="center"/>
      <protection/>
    </xf>
    <xf numFmtId="0" fontId="2" fillId="0" borderId="8" xfId="190" applyBorder="1" applyAlignment="1">
      <alignment vertical="center"/>
      <protection/>
    </xf>
    <xf numFmtId="0" fontId="29" fillId="0" borderId="6" xfId="20" applyFont="1" applyBorder="1" applyAlignment="1">
      <alignment horizontal="center" vertical="center" wrapText="1"/>
      <protection/>
    </xf>
    <xf numFmtId="0" fontId="29" fillId="0" borderId="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8" xfId="0" applyFont="1" applyBorder="1" applyAlignment="1">
      <alignment vertical="center" wrapText="1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3" fillId="0" borderId="22" xfId="20" applyFont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4" fillId="3" borderId="13" xfId="20" applyFont="1" applyFill="1" applyBorder="1" applyAlignment="1">
      <alignment horizontal="center" vertical="center"/>
      <protection/>
    </xf>
  </cellXfs>
  <cellStyles count="4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y 2" xfId="21"/>
    <cellStyle name="procent 2" xfId="22"/>
    <cellStyle name="normální 5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Normální 6" xfId="36"/>
    <cellStyle name="Excel Built-in Normal" xfId="37"/>
    <cellStyle name="Měna 2" xfId="38"/>
    <cellStyle name="měny 2 2" xfId="39"/>
    <cellStyle name="normální 2 2" xfId="40"/>
    <cellStyle name="Normální 3" xfId="41"/>
    <cellStyle name="Normální 4" xfId="42"/>
    <cellStyle name="Procenta 2" xfId="43"/>
    <cellStyle name="Styl 1" xfId="44"/>
    <cellStyle name="Hypertextový odkaz" xfId="45"/>
    <cellStyle name="Použitý hypertextový odkaz" xfId="46"/>
    <cellStyle name="Hypertextový odkaz" xfId="47"/>
    <cellStyle name="Použitý hypertextový odkaz" xfId="48"/>
    <cellStyle name="Hypertextový odkaz" xfId="49"/>
    <cellStyle name="Použitý hypertextový odkaz" xfId="50"/>
    <cellStyle name="Hypertextový odkaz" xfId="51"/>
    <cellStyle name="Použitý hypertextový odkaz" xfId="52"/>
    <cellStyle name="Hypertextový odkaz" xfId="53"/>
    <cellStyle name="Použitý hypertextový odkaz" xfId="54"/>
    <cellStyle name="Hypertextový odkaz" xfId="55"/>
    <cellStyle name="Použitý hypertextový odkaz" xfId="56"/>
    <cellStyle name="Hypertextový odkaz" xfId="57"/>
    <cellStyle name="Použitý hypertextový odkaz" xfId="58"/>
    <cellStyle name="Hypertextový odkaz" xfId="59"/>
    <cellStyle name="Použitý hypertextový odkaz" xfId="60"/>
    <cellStyle name="Hypertextový odkaz" xfId="61"/>
    <cellStyle name="Použitý hypertextový odkaz" xfId="62"/>
    <cellStyle name="Hypertextový odkaz" xfId="63"/>
    <cellStyle name="Použitý hypertextový odkaz" xfId="64"/>
    <cellStyle name="Hypertextový odkaz" xfId="65"/>
    <cellStyle name="Použitý hypertextový odkaz" xfId="66"/>
    <cellStyle name="Hypertextový odkaz" xfId="67"/>
    <cellStyle name="Použitý hypertextový odkaz" xfId="68"/>
    <cellStyle name="Hypertextový odkaz" xfId="69"/>
    <cellStyle name="Použitý hypertextový odkaz" xfId="70"/>
    <cellStyle name="Hypertextový odkaz" xfId="71"/>
    <cellStyle name="Použitý hypertextový odkaz" xfId="72"/>
    <cellStyle name="Hypertextový odkaz" xfId="73"/>
    <cellStyle name="Použitý hypertextový odkaz" xfId="74"/>
    <cellStyle name="Hypertextový odkaz" xfId="75"/>
    <cellStyle name="Použitý hypertextový odkaz" xfId="76"/>
    <cellStyle name="Hypertextový odkaz" xfId="77"/>
    <cellStyle name="Použitý hypertextový odkaz" xfId="78"/>
    <cellStyle name="Hypertextový odkaz" xfId="79"/>
    <cellStyle name="Použitý hypertextový odkaz" xfId="80"/>
    <cellStyle name="Hypertextový odkaz" xfId="81"/>
    <cellStyle name="Použitý hypertextový odkaz" xfId="82"/>
    <cellStyle name="Hypertextový odkaz" xfId="83"/>
    <cellStyle name="Použitý hypertextový odkaz" xfId="84"/>
    <cellStyle name="Hypertextový odkaz" xfId="85"/>
    <cellStyle name="Použitý hypertextový odkaz" xfId="86"/>
    <cellStyle name="Hypertextový odkaz" xfId="87"/>
    <cellStyle name="Použitý hypertextový odkaz" xfId="88"/>
    <cellStyle name="Hypertextový odkaz" xfId="89"/>
    <cellStyle name="Použitý hypertextový odkaz" xfId="90"/>
    <cellStyle name="Hypertextový odkaz" xfId="91"/>
    <cellStyle name="Použitý hypertextový odkaz" xfId="92"/>
    <cellStyle name="Hypertextový odkaz" xfId="93"/>
    <cellStyle name="Použitý hypertextový odkaz" xfId="94"/>
    <cellStyle name="Hypertextový odkaz" xfId="95"/>
    <cellStyle name="Použitý hypertextový odkaz" xfId="96"/>
    <cellStyle name="Hypertextový odkaz" xfId="97"/>
    <cellStyle name="Použitý hypertextový odkaz" xfId="98"/>
    <cellStyle name="Hypertextový odkaz" xfId="99"/>
    <cellStyle name="Použitý hypertextový odkaz" xfId="100"/>
    <cellStyle name="Hypertextový odkaz" xfId="101"/>
    <cellStyle name="Použitý hypertextový odkaz" xfId="102"/>
    <cellStyle name="Hypertextový odkaz" xfId="103"/>
    <cellStyle name="Použitý hypertextový odkaz" xfId="104"/>
    <cellStyle name="Hypertextový odkaz" xfId="105"/>
    <cellStyle name="Použitý hypertextový odkaz" xfId="106"/>
    <cellStyle name="Hypertextový odkaz" xfId="107"/>
    <cellStyle name="Použitý hypertextový odkaz" xfId="108"/>
    <cellStyle name="Hypertextový odkaz" xfId="109"/>
    <cellStyle name="Použitý hypertextový odkaz" xfId="110"/>
    <cellStyle name="Hypertextový odkaz" xfId="111"/>
    <cellStyle name="Použitý hypertextový odkaz" xfId="112"/>
    <cellStyle name="Hypertextový odkaz" xfId="113"/>
    <cellStyle name="Použitý hypertextový odkaz" xfId="114"/>
    <cellStyle name="Hypertextový odkaz" xfId="115"/>
    <cellStyle name="Použitý hypertextový odkaz" xfId="116"/>
    <cellStyle name="Hypertextový odkaz" xfId="117"/>
    <cellStyle name="Použitý hypertextový odkaz" xfId="118"/>
    <cellStyle name="Hypertextový odkaz" xfId="119"/>
    <cellStyle name="Použitý hypertextový odkaz" xfId="120"/>
    <cellStyle name="Hypertextový odkaz" xfId="121"/>
    <cellStyle name="Použitý hypertextový odkaz" xfId="122"/>
    <cellStyle name="Hypertextový odkaz" xfId="123"/>
    <cellStyle name="Použitý hypertextový odkaz" xfId="124"/>
    <cellStyle name="Hypertextový odkaz" xfId="125"/>
    <cellStyle name="Použitý hypertextový odkaz" xfId="126"/>
    <cellStyle name="Hypertextový odkaz" xfId="127"/>
    <cellStyle name="Použitý hypertextový odkaz" xfId="128"/>
    <cellStyle name="Hypertextový odkaz" xfId="129"/>
    <cellStyle name="Použitý hypertextový odkaz" xfId="130"/>
    <cellStyle name="Hypertextový odkaz" xfId="131"/>
    <cellStyle name="Použitý hypertextový odkaz" xfId="132"/>
    <cellStyle name="Hypertextový odkaz" xfId="133"/>
    <cellStyle name="Použitý hypertextový odkaz" xfId="134"/>
    <cellStyle name="Hypertextový odkaz" xfId="135"/>
    <cellStyle name="Použitý hypertextový odkaz" xfId="136"/>
    <cellStyle name="Hypertextový odkaz" xfId="137"/>
    <cellStyle name="Použitý hypertextový odkaz" xfId="138"/>
    <cellStyle name="Hypertextový odkaz" xfId="139"/>
    <cellStyle name="Použitý hypertextový odkaz" xfId="140"/>
    <cellStyle name="Hypertextový odkaz" xfId="141"/>
    <cellStyle name="Použitý hypertextový odkaz" xfId="142"/>
    <cellStyle name="Hypertextový odkaz" xfId="143"/>
    <cellStyle name="Použitý hypertextový odkaz" xfId="144"/>
    <cellStyle name="Hypertextový odkaz" xfId="145"/>
    <cellStyle name="Použitý hypertextový odkaz" xfId="146"/>
    <cellStyle name="Hypertextový odkaz" xfId="147"/>
    <cellStyle name="Použitý hypertextový odkaz" xfId="148"/>
    <cellStyle name="Hypertextový odkaz" xfId="149"/>
    <cellStyle name="Použitý hypertextový odkaz" xfId="150"/>
    <cellStyle name="Hypertextový odkaz" xfId="151"/>
    <cellStyle name="Použitý hypertextový odkaz" xfId="152"/>
    <cellStyle name="Hypertextový odkaz" xfId="153"/>
    <cellStyle name="Použitý hypertextový odkaz" xfId="154"/>
    <cellStyle name="Hypertextový odkaz" xfId="155"/>
    <cellStyle name="Použitý hypertextový odkaz" xfId="156"/>
    <cellStyle name="Hypertextový odkaz" xfId="157"/>
    <cellStyle name="Použitý hypertextový odkaz" xfId="158"/>
    <cellStyle name="Hypertextový odkaz" xfId="159"/>
    <cellStyle name="Použitý hypertextový odkaz" xfId="160"/>
    <cellStyle name="Hypertextový odkaz" xfId="161"/>
    <cellStyle name="Použitý hypertextový odkaz" xfId="162"/>
    <cellStyle name="bezčárky_" xfId="163"/>
    <cellStyle name="Hypertextový odkaz" xfId="164"/>
    <cellStyle name="Použitý hypertextový odkaz" xfId="165"/>
    <cellStyle name="Hypertextový odkaz" xfId="166"/>
    <cellStyle name="Použitý hypertextový odkaz" xfId="167"/>
    <cellStyle name="Hypertextový odkaz" xfId="168"/>
    <cellStyle name="Použitý hypertextový odkaz" xfId="169"/>
    <cellStyle name="Hypertextový odkaz" xfId="170"/>
    <cellStyle name="Použitý hypertextový odkaz" xfId="171"/>
    <cellStyle name="Hypertextový odkaz" xfId="172"/>
    <cellStyle name="Použitý hypertextový odkaz" xfId="173"/>
    <cellStyle name="Hypertextový odkaz" xfId="174"/>
    <cellStyle name="Použitý hypertextový odkaz" xfId="175"/>
    <cellStyle name="Hypertextový odkaz" xfId="176"/>
    <cellStyle name="Použitý hypertextový odkaz" xfId="177"/>
    <cellStyle name="Hypertextový odkaz" xfId="178"/>
    <cellStyle name="Použitý hypertextový odkaz" xfId="179"/>
    <cellStyle name="Hypertextový odkaz" xfId="180"/>
    <cellStyle name="Použitý hypertextový odkaz" xfId="181"/>
    <cellStyle name="Hypertextový odkaz" xfId="182"/>
    <cellStyle name="Použitý hypertextový odkaz" xfId="183"/>
    <cellStyle name="Hypertextový odkaz" xfId="184"/>
    <cellStyle name="Použitý hypertextový odkaz" xfId="185"/>
    <cellStyle name="Hypertextový odkaz" xfId="186"/>
    <cellStyle name="Použitý hypertextový odkaz" xfId="187"/>
    <cellStyle name="Hypertextový odkaz" xfId="188"/>
    <cellStyle name="Použitý hypertextový odkaz" xfId="189"/>
    <cellStyle name="Normal 2" xfId="190"/>
    <cellStyle name="Currency 2" xfId="191"/>
    <cellStyle name="Normal 3" xfId="192"/>
    <cellStyle name="Percent 2" xfId="193"/>
    <cellStyle name="Hypertextový odkaz" xfId="194"/>
    <cellStyle name="Použitý hypertextový odkaz" xfId="195"/>
    <cellStyle name="Hypertextový odkaz" xfId="196"/>
    <cellStyle name="Použitý hypertextový odkaz" xfId="197"/>
    <cellStyle name="Hypertextový odkaz" xfId="198"/>
    <cellStyle name="Použitý hypertextový odkaz" xfId="199"/>
    <cellStyle name="Hypertextový odkaz" xfId="200"/>
    <cellStyle name="Použitý hypertextový odkaz" xfId="201"/>
    <cellStyle name="Hypertextový odkaz" xfId="202"/>
    <cellStyle name="Použitý hypertextový odkaz" xfId="203"/>
    <cellStyle name="Hypertextový odkaz" xfId="204"/>
    <cellStyle name="Použitý hypertextový odkaz" xfId="205"/>
    <cellStyle name="Hypertextový odkaz" xfId="206"/>
    <cellStyle name="Použitý hypertextový odkaz" xfId="207"/>
    <cellStyle name="Hypertextový odkaz" xfId="208"/>
    <cellStyle name="Použitý hypertextový odkaz" xfId="209"/>
    <cellStyle name="Hypertextový odkaz" xfId="210"/>
    <cellStyle name="Použitý hypertextový odkaz" xfId="211"/>
    <cellStyle name="Hypertextový odkaz" xfId="212"/>
    <cellStyle name="Použitý hypertextový odkaz" xfId="213"/>
    <cellStyle name="Hypertextový odkaz" xfId="214"/>
    <cellStyle name="Použitý hypertextový odkaz" xfId="215"/>
    <cellStyle name="Hypertextový odkaz" xfId="216"/>
    <cellStyle name="Použitý hypertextový odkaz" xfId="217"/>
    <cellStyle name="Hypertextový odkaz" xfId="218"/>
    <cellStyle name="Použitý hypertextový odkaz" xfId="219"/>
    <cellStyle name="Hypertextový odkaz" xfId="220"/>
    <cellStyle name="Použitý hypertextový odkaz" xfId="221"/>
    <cellStyle name="Hypertextový odkaz" xfId="222"/>
    <cellStyle name="Použitý hypertextový odkaz" xfId="223"/>
    <cellStyle name="Hypertextový odkaz" xfId="224"/>
    <cellStyle name="Použitý hypertextový odkaz" xfId="225"/>
    <cellStyle name="Hypertextový odkaz" xfId="226"/>
    <cellStyle name="Použitý hypertextový odkaz" xfId="227"/>
    <cellStyle name="Hypertextový odkaz" xfId="228"/>
    <cellStyle name="Použitý hypertextový odkaz" xfId="229"/>
    <cellStyle name="Hypertextový odkaz" xfId="230"/>
    <cellStyle name="Použitý hypertextový odkaz" xfId="231"/>
    <cellStyle name="Hypertextový odkaz" xfId="232"/>
    <cellStyle name="Použitý hypertextový odkaz" xfId="233"/>
    <cellStyle name="Hypertextový odkaz" xfId="234"/>
    <cellStyle name="Použitý hypertextový odkaz" xfId="235"/>
    <cellStyle name="Hypertextový odkaz" xfId="236"/>
    <cellStyle name="Použitý hypertextový odkaz" xfId="237"/>
    <cellStyle name="Hypertextový odkaz" xfId="238"/>
    <cellStyle name="Použitý hypertextový odkaz" xfId="239"/>
    <cellStyle name="Hypertextový odkaz" xfId="240"/>
    <cellStyle name="Použitý hypertextový odkaz" xfId="241"/>
    <cellStyle name="Hypertextový odkaz" xfId="242"/>
    <cellStyle name="Použitý hypertextový odkaz" xfId="243"/>
    <cellStyle name="Hypertextový odkaz" xfId="244"/>
    <cellStyle name="Použitý hypertextový odkaz" xfId="245"/>
    <cellStyle name="Hypertextový odkaz" xfId="246"/>
    <cellStyle name="Použitý hypertextový odkaz" xfId="247"/>
    <cellStyle name="Hypertextový odkaz" xfId="248"/>
    <cellStyle name="Použitý hypertextový odkaz" xfId="249"/>
    <cellStyle name="Hypertextový odkaz" xfId="250"/>
    <cellStyle name="Použitý hypertextový odkaz" xfId="251"/>
    <cellStyle name="Hypertextový odkaz" xfId="252"/>
    <cellStyle name="Použitý hypertextový odkaz" xfId="253"/>
    <cellStyle name="Hypertextový odkaz" xfId="254"/>
    <cellStyle name="Použitý hypertextový odkaz" xfId="255"/>
    <cellStyle name="Hypertextový odkaz" xfId="256"/>
    <cellStyle name="Použitý hypertextový odkaz" xfId="257"/>
    <cellStyle name="Hypertextový odkaz" xfId="258"/>
    <cellStyle name="Použitý hypertextový odkaz" xfId="259"/>
    <cellStyle name="Hypertextový odkaz" xfId="260"/>
    <cellStyle name="Použitý hypertextový odkaz" xfId="261"/>
    <cellStyle name="Hypertextový odkaz" xfId="262"/>
    <cellStyle name="Použitý hypertextový odkaz" xfId="263"/>
    <cellStyle name="Hypertextový odkaz" xfId="264"/>
    <cellStyle name="Použitý hypertextový odkaz" xfId="265"/>
    <cellStyle name="Hypertextový odkaz" xfId="266"/>
    <cellStyle name="Použitý hypertextový odkaz" xfId="267"/>
    <cellStyle name="Hypertextový odkaz" xfId="268"/>
    <cellStyle name="Použitý hypertextový odkaz" xfId="269"/>
    <cellStyle name="Hypertextový odkaz" xfId="270"/>
    <cellStyle name="Použitý hypertextový odkaz" xfId="271"/>
    <cellStyle name="Hypertextový odkaz" xfId="272"/>
    <cellStyle name="Použitý hypertextový odkaz" xfId="273"/>
    <cellStyle name="Hypertextový odkaz" xfId="274"/>
    <cellStyle name="Použitý hypertextový odkaz" xfId="275"/>
    <cellStyle name="Hypertextový odkaz" xfId="276"/>
    <cellStyle name="Použitý hypertextový odkaz" xfId="277"/>
    <cellStyle name="Hypertextový odkaz" xfId="278"/>
    <cellStyle name="Použitý hypertextový odkaz" xfId="279"/>
    <cellStyle name="Hypertextový odkaz" xfId="280"/>
    <cellStyle name="Použitý hypertextový odkaz" xfId="281"/>
    <cellStyle name="Hypertextový odkaz" xfId="282"/>
    <cellStyle name="Použitý hypertextový odkaz" xfId="283"/>
    <cellStyle name="Hypertextový odkaz" xfId="284"/>
    <cellStyle name="Použitý hypertextový odkaz" xfId="285"/>
    <cellStyle name="Hypertextový odkaz" xfId="286"/>
    <cellStyle name="Použitý hypertextový odkaz" xfId="287"/>
    <cellStyle name="Hypertextový odkaz" xfId="288"/>
    <cellStyle name="Použitý hypertextový odkaz" xfId="289"/>
    <cellStyle name="Hypertextový odkaz" xfId="290"/>
    <cellStyle name="Použitý hypertextový odkaz" xfId="291"/>
    <cellStyle name="Hypertextový odkaz" xfId="292"/>
    <cellStyle name="Použitý hypertextový odkaz" xfId="293"/>
    <cellStyle name="Hypertextový odkaz" xfId="294"/>
    <cellStyle name="Použitý hypertextový odkaz" xfId="295"/>
    <cellStyle name="Hypertextový odkaz" xfId="296"/>
    <cellStyle name="Použitý hypertextový odkaz" xfId="297"/>
    <cellStyle name="Hypertextový odkaz" xfId="298"/>
    <cellStyle name="Použitý hypertextový odkaz" xfId="299"/>
    <cellStyle name="Hypertextový odkaz" xfId="300"/>
    <cellStyle name="Použitý hypertextový odkaz" xfId="301"/>
    <cellStyle name="Hypertextový odkaz" xfId="302"/>
    <cellStyle name="Použitý hypertextový odkaz" xfId="303"/>
    <cellStyle name="Hypertextový odkaz" xfId="304"/>
    <cellStyle name="Použitý hypertextový odkaz" xfId="305"/>
    <cellStyle name="Hypertextový odkaz" xfId="306"/>
    <cellStyle name="Použitý hypertextový odkaz" xfId="307"/>
    <cellStyle name="Hypertextový odkaz" xfId="308"/>
    <cellStyle name="Použitý hypertextový odkaz" xfId="309"/>
    <cellStyle name="Hypertextový odkaz" xfId="310"/>
    <cellStyle name="Použitý hypertextový odkaz" xfId="311"/>
    <cellStyle name="Hypertextový odkaz" xfId="312"/>
    <cellStyle name="Použitý hypertextový odkaz" xfId="313"/>
    <cellStyle name="Hypertextový odkaz" xfId="314"/>
    <cellStyle name="Použitý hypertextový odkaz" xfId="315"/>
    <cellStyle name="Normální 7" xfId="316"/>
    <cellStyle name="Normální 8" xfId="317"/>
    <cellStyle name="Euro" xfId="318"/>
    <cellStyle name="Měna 3" xfId="319"/>
    <cellStyle name="normální 3 2" xfId="320"/>
    <cellStyle name="Normální 9" xfId="321"/>
    <cellStyle name="Hypertextový odkaz" xfId="322"/>
    <cellStyle name="Použitý hypertextový odkaz" xfId="323"/>
    <cellStyle name="Hypertextový odkaz" xfId="324"/>
    <cellStyle name="Použitý hypertextový odkaz" xfId="325"/>
    <cellStyle name="Hypertextový odkaz" xfId="326"/>
    <cellStyle name="Použitý hypertextový odkaz" xfId="327"/>
    <cellStyle name="Hypertextový odkaz" xfId="328"/>
    <cellStyle name="Použitý hypertextový odkaz" xfId="329"/>
    <cellStyle name="Hypertextový odkaz" xfId="330"/>
    <cellStyle name="Použitý hypertextový odkaz" xfId="331"/>
    <cellStyle name="Hypertextový odkaz" xfId="332"/>
    <cellStyle name="Použitý hypertextový odkaz" xfId="333"/>
    <cellStyle name="Hypertextový odkaz" xfId="334"/>
    <cellStyle name="Použitý hypertextový odkaz" xfId="335"/>
    <cellStyle name="Hypertextový odkaz" xfId="336"/>
    <cellStyle name="Použitý hypertextový odkaz" xfId="337"/>
    <cellStyle name="Hypertextový odkaz" xfId="338"/>
    <cellStyle name="Použitý hypertextový odkaz" xfId="339"/>
    <cellStyle name="Hypertextový odkaz" xfId="340"/>
    <cellStyle name="Použitý hypertextový odkaz" xfId="341"/>
    <cellStyle name="Hypertextový odkaz" xfId="342"/>
    <cellStyle name="Použitý hypertextový odkaz" xfId="343"/>
    <cellStyle name="Hypertextový odkaz" xfId="344"/>
    <cellStyle name="Použitý hypertextový odkaz" xfId="345"/>
    <cellStyle name="Hypertextový odkaz" xfId="346"/>
    <cellStyle name="Použitý hypertextový odkaz" xfId="347"/>
    <cellStyle name="Hypertextový odkaz" xfId="348"/>
    <cellStyle name="Použitý hypertextový odkaz" xfId="349"/>
    <cellStyle name="Hypertextový odkaz" xfId="350"/>
    <cellStyle name="Použitý hypertextový odkaz" xfId="351"/>
    <cellStyle name="Hypertextový odkaz" xfId="352"/>
    <cellStyle name="Použitý hypertextový odkaz" xfId="353"/>
    <cellStyle name="Hypertextový odkaz" xfId="354"/>
    <cellStyle name="Použitý hypertextový odkaz" xfId="355"/>
    <cellStyle name="Hypertextový odkaz" xfId="356"/>
    <cellStyle name="Použitý hypertextový odkaz" xfId="357"/>
    <cellStyle name="Hypertextový odkaz" xfId="358"/>
    <cellStyle name="Použitý hypertextový odkaz" xfId="359"/>
    <cellStyle name="Hypertextový odkaz" xfId="360"/>
    <cellStyle name="Použitý hypertextový odkaz" xfId="361"/>
    <cellStyle name="Hypertextový odkaz" xfId="362"/>
    <cellStyle name="Použitý hypertextový odkaz" xfId="363"/>
    <cellStyle name="Hypertextový odkaz" xfId="364"/>
    <cellStyle name="Použitý hypertextový odkaz" xfId="365"/>
    <cellStyle name="Hypertextový odkaz" xfId="366"/>
    <cellStyle name="Použitý hypertextový odkaz" xfId="367"/>
    <cellStyle name="Hypertextový odkaz" xfId="368"/>
    <cellStyle name="Použitý hypertextový odkaz" xfId="369"/>
    <cellStyle name="Hypertextový odkaz" xfId="370"/>
    <cellStyle name="Použitý hypertextový odkaz" xfId="371"/>
    <cellStyle name="Hypertextový odkaz" xfId="372"/>
    <cellStyle name="Použitý hypertextový odkaz" xfId="373"/>
    <cellStyle name="Hypertextový odkaz" xfId="374"/>
    <cellStyle name="Použitý hypertextový odkaz" xfId="375"/>
    <cellStyle name="Hypertextový odkaz" xfId="376"/>
    <cellStyle name="Použitý hypertextový odkaz" xfId="377"/>
    <cellStyle name="Hypertextový odkaz" xfId="378"/>
    <cellStyle name="Použitý hypertextový odkaz" xfId="379"/>
    <cellStyle name="Hypertextový odkaz" xfId="380"/>
    <cellStyle name="Použitý hypertextový odkaz" xfId="381"/>
    <cellStyle name="Hypertextový odkaz" xfId="382"/>
    <cellStyle name="Použitý hypertextový odkaz" xfId="383"/>
    <cellStyle name="Hypertextový odkaz" xfId="384"/>
    <cellStyle name="Použitý hypertextový odkaz" xfId="385"/>
    <cellStyle name="Hypertextový odkaz" xfId="386"/>
    <cellStyle name="Použitý hypertextový odkaz" xfId="387"/>
    <cellStyle name="Hypertextový odkaz" xfId="388"/>
    <cellStyle name="Použitý hypertextový odkaz" xfId="389"/>
    <cellStyle name="Hypertextový odkaz" xfId="390"/>
    <cellStyle name="Použitý hypertextový odkaz" xfId="391"/>
    <cellStyle name="Hypertextový odkaz" xfId="392"/>
    <cellStyle name="Použitý hypertextový odkaz" xfId="393"/>
    <cellStyle name="Hypertextový odkaz" xfId="394"/>
    <cellStyle name="Použitý hypertextový odkaz" xfId="395"/>
    <cellStyle name="Hypertextový odkaz" xfId="396"/>
    <cellStyle name="Použitý hypertextový odkaz" xfId="397"/>
    <cellStyle name="Hypertextový odkaz" xfId="398"/>
    <cellStyle name="Použitý hypertextový odkaz" xfId="399"/>
    <cellStyle name="Hypertextový odkaz" xfId="400"/>
    <cellStyle name="Použitý hypertextový odkaz" xfId="401"/>
    <cellStyle name="Hypertextový odkaz" xfId="402"/>
    <cellStyle name="Použitý hypertextový odkaz" xfId="403"/>
    <cellStyle name="Hypertextový odkaz" xfId="404"/>
    <cellStyle name="Použitý hypertextový odkaz" xfId="405"/>
    <cellStyle name="Hypertextový odkaz" xfId="406"/>
    <cellStyle name="Použitý hypertextový odkaz" xfId="407"/>
    <cellStyle name="Hypertextový odkaz" xfId="408"/>
    <cellStyle name="Použitý hypertextový odkaz" xfId="409"/>
    <cellStyle name="Hypertextový odkaz" xfId="410"/>
    <cellStyle name="Použitý hypertextový odkaz" xfId="411"/>
    <cellStyle name="Hypertextový odkaz" xfId="412"/>
    <cellStyle name="Použitý hypertextový odkaz" xfId="413"/>
    <cellStyle name="Hypertextový odkaz" xfId="414"/>
    <cellStyle name="Použitý hypertextový odkaz" xfId="415"/>
    <cellStyle name="Hypertextový odkaz" xfId="416"/>
    <cellStyle name="Použitý hypertextový odkaz" xfId="417"/>
    <cellStyle name="Hypertextový odkaz" xfId="418"/>
    <cellStyle name="Použitý hypertextový odkaz" xfId="419"/>
    <cellStyle name="Hypertextový odkaz" xfId="420"/>
    <cellStyle name="Použitý hypertextový odkaz" xfId="421"/>
    <cellStyle name="Hypertextový odkaz" xfId="422"/>
    <cellStyle name="Použitý hypertextový odkaz" xfId="423"/>
    <cellStyle name="Hypertextový odkaz" xfId="424"/>
    <cellStyle name="Použitý hypertextový odkaz" xfId="425"/>
    <cellStyle name="Hypertextový odkaz" xfId="426"/>
    <cellStyle name="Použitý hypertextový odkaz" xfId="427"/>
    <cellStyle name="Hypertextový odkaz" xfId="428"/>
    <cellStyle name="Použitý hypertextový odkaz" xfId="429"/>
    <cellStyle name="Hypertextový odkaz" xfId="430"/>
    <cellStyle name="Použitý hypertextový odkaz" xfId="431"/>
    <cellStyle name="Hypertextový odkaz" xfId="432"/>
    <cellStyle name="Použitý hypertextový odkaz" xfId="433"/>
    <cellStyle name="Hypertextový odkaz" xfId="434"/>
    <cellStyle name="Použitý hypertextový odkaz" xfId="435"/>
    <cellStyle name="Hypertextový odkaz" xfId="436"/>
    <cellStyle name="Použitý hypertextový odkaz" xfId="437"/>
    <cellStyle name="Hypertextový odkaz" xfId="438"/>
    <cellStyle name="Použitý hypertextový odkaz" xfId="439"/>
    <cellStyle name="Hypertextový odkaz" xfId="440"/>
    <cellStyle name="Použitý hypertextový odkaz" xfId="441"/>
    <cellStyle name="Hypertextový odkaz" xfId="442"/>
    <cellStyle name="Použitý hypertextový odkaz" xfId="443"/>
    <cellStyle name="Hypertextový odkaz" xfId="444"/>
    <cellStyle name="Použitý hypertextový odkaz" xfId="445"/>
    <cellStyle name="Hypertextový odkaz" xfId="446"/>
    <cellStyle name="Použitý hypertextový odkaz" xfId="447"/>
    <cellStyle name="Hypertextový odkaz" xfId="448"/>
    <cellStyle name="Použitý hypertextový odkaz" xfId="449"/>
    <cellStyle name="Hypertextový odkaz" xfId="450"/>
    <cellStyle name="Použitý hypertextový odkaz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showGridLines="0" tabSelected="1" zoomScale="125" zoomScaleNormal="125" zoomScaleSheetLayoutView="85" zoomScalePageLayoutView="125" workbookViewId="0" topLeftCell="A1">
      <selection activeCell="C33" sqref="C33"/>
    </sheetView>
  </sheetViews>
  <sheetFormatPr defaultColWidth="10.7109375" defaultRowHeight="15" outlineLevelCol="1"/>
  <cols>
    <col min="1" max="1" width="5.140625" style="63" customWidth="1"/>
    <col min="2" max="2" width="11.28125" style="51" bestFit="1" customWidth="1"/>
    <col min="3" max="3" width="81.28125" style="19" bestFit="1" customWidth="1"/>
    <col min="4" max="4" width="26.140625" style="49" customWidth="1" outlineLevel="1"/>
    <col min="5" max="16384" width="10.7109375" style="20" customWidth="1"/>
  </cols>
  <sheetData>
    <row r="1" spans="1:4" s="59" customFormat="1" ht="23.25" thickBot="1">
      <c r="A1" s="207" t="s">
        <v>219</v>
      </c>
      <c r="B1" s="208"/>
      <c r="C1" s="208"/>
      <c r="D1" s="209"/>
    </row>
    <row r="2" spans="1:4" s="187" customFormat="1" ht="15.75" thickBot="1">
      <c r="A2" s="134" t="s">
        <v>195</v>
      </c>
      <c r="B2" s="135"/>
      <c r="C2" s="136"/>
      <c r="D2" s="137">
        <f>SUM(D3)</f>
        <v>0</v>
      </c>
    </row>
    <row r="3" spans="1:4" s="68" customFormat="1" ht="15.75" thickBot="1">
      <c r="A3" s="65">
        <v>5</v>
      </c>
      <c r="B3" s="66"/>
      <c r="C3" s="69" t="s">
        <v>161</v>
      </c>
      <c r="D3" s="67">
        <f>'Rekapitulace LAN CCTV'!F30</f>
        <v>0</v>
      </c>
    </row>
    <row r="4" spans="1:4" s="34" customFormat="1" ht="20.25" thickBot="1">
      <c r="A4" s="30" t="s">
        <v>15</v>
      </c>
      <c r="B4" s="31"/>
      <c r="C4" s="32"/>
      <c r="D4" s="33">
        <f>D2</f>
        <v>0</v>
      </c>
    </row>
    <row r="5" spans="1:4" s="77" customFormat="1" ht="15.75" thickBot="1">
      <c r="A5" s="74" t="s">
        <v>67</v>
      </c>
      <c r="B5" s="75" t="s">
        <v>68</v>
      </c>
      <c r="C5" s="76"/>
      <c r="D5" s="67">
        <f>ROUND(D4*B5,1)</f>
        <v>0</v>
      </c>
    </row>
    <row r="6" spans="1:4" s="34" customFormat="1" ht="20.25" thickBot="1">
      <c r="A6" s="70" t="s">
        <v>69</v>
      </c>
      <c r="B6" s="71"/>
      <c r="C6" s="72"/>
      <c r="D6" s="73">
        <f>ROUND(D4+D5,2)</f>
        <v>0</v>
      </c>
    </row>
    <row r="76" ht="15">
      <c r="C76" s="64"/>
    </row>
    <row r="77" ht="15">
      <c r="C77" s="64"/>
    </row>
  </sheetData>
  <mergeCells count="1">
    <mergeCell ref="A1:D1"/>
  </mergeCells>
  <printOptions horizontalCentered="1"/>
  <pageMargins left="0.71" right="0.71" top="1.02" bottom="0.7900000000000001" header="0.31" footer="0.31"/>
  <pageSetup fitToHeight="1" fitToWidth="1" horizontalDpi="600" verticalDpi="600" orientation="portrait" paperSize="9" scale="66" r:id="rId2"/>
  <headerFooter>
    <oddHeader>&amp;L&amp;G_x000D_&amp;C&amp;"Tahoma,Regular"_x000D__x000D__x000D__x000D_&amp;"Arial,Regular"&amp;20PROJEKČNÍ KANCELÁŘ&amp;R&amp;8ČERVENÉ VRŠKY 2086, 256 01 BENEŠOV_x000D_IČ: 74549197  DIČ: CZ8003111754_x000D_GSM: +420 774 477 017_x000D_TEL: +420 317 702 560_x000D_E-MAIL: marcel.pilat@pinet-cz.eu_x000D_WEB: http://www.pinet-cz.eu&amp;11_x000D_</oddHeader>
    <oddFooter>&amp;C&amp;A&amp;RStránka 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N30"/>
  <sheetViews>
    <sheetView zoomScale="125" zoomScaleNormal="125" zoomScalePageLayoutView="125" workbookViewId="0" topLeftCell="A1">
      <selection activeCell="F23" sqref="F23"/>
    </sheetView>
  </sheetViews>
  <sheetFormatPr defaultColWidth="10.7109375" defaultRowHeight="15"/>
  <cols>
    <col min="1" max="1" width="5.421875" style="84" customWidth="1"/>
    <col min="2" max="2" width="12.421875" style="84" customWidth="1"/>
    <col min="3" max="3" width="35.8515625" style="84" customWidth="1"/>
    <col min="4" max="4" width="13.7109375" style="84" customWidth="1"/>
    <col min="5" max="5" width="17.140625" style="84" customWidth="1"/>
    <col min="6" max="6" width="26.8515625" style="84" bestFit="1" customWidth="1"/>
    <col min="7" max="16384" width="10.7109375" style="84" customWidth="1"/>
  </cols>
  <sheetData>
    <row r="1" spans="1:6" s="79" customFormat="1" ht="23.25" thickBot="1">
      <c r="A1" s="207" t="s">
        <v>162</v>
      </c>
      <c r="B1" s="210"/>
      <c r="C1" s="210"/>
      <c r="D1" s="211"/>
      <c r="E1" s="211"/>
      <c r="F1" s="212"/>
    </row>
    <row r="2" spans="1:6" s="1" customFormat="1" ht="15">
      <c r="A2" s="2" t="s">
        <v>70</v>
      </c>
      <c r="B2" s="80"/>
      <c r="C2" s="81"/>
      <c r="D2" s="82"/>
      <c r="E2" s="81"/>
      <c r="F2" s="83"/>
    </row>
    <row r="3" spans="1:7" s="10" customFormat="1" ht="15">
      <c r="A3" s="5" t="s">
        <v>71</v>
      </c>
      <c r="B3" s="6"/>
      <c r="C3" s="7"/>
      <c r="D3" s="37" t="s">
        <v>72</v>
      </c>
      <c r="E3" s="22" t="s">
        <v>73</v>
      </c>
      <c r="F3" s="85" t="s">
        <v>74</v>
      </c>
      <c r="G3" s="84"/>
    </row>
    <row r="4" spans="1:7" s="89" customFormat="1" ht="15.75">
      <c r="A4" s="86">
        <v>1</v>
      </c>
      <c r="B4" s="87" t="s">
        <v>191</v>
      </c>
      <c r="C4" s="88"/>
      <c r="E4" s="90"/>
      <c r="F4" s="91">
        <f>SUM('AKTIVNI PRVKY CCTV'!J5:J48)</f>
        <v>0</v>
      </c>
      <c r="G4" s="92"/>
    </row>
    <row r="5" spans="1:7" s="89" customFormat="1" ht="15.75">
      <c r="A5" s="86">
        <v>2</v>
      </c>
      <c r="B5" s="87" t="s">
        <v>192</v>
      </c>
      <c r="C5" s="88"/>
      <c r="D5" s="112">
        <v>0.005</v>
      </c>
      <c r="E5" s="90">
        <f>F4</f>
        <v>0</v>
      </c>
      <c r="F5" s="91">
        <f>E5*D5</f>
        <v>0</v>
      </c>
      <c r="G5" s="92"/>
    </row>
    <row r="6" spans="1:7" s="89" customFormat="1" ht="15.75">
      <c r="A6" s="86">
        <v>3</v>
      </c>
      <c r="B6" s="87" t="s">
        <v>81</v>
      </c>
      <c r="C6" s="88"/>
      <c r="E6" s="90"/>
      <c r="F6" s="91">
        <f>SUM('LAN CCTV'!G126:G130)</f>
        <v>0</v>
      </c>
      <c r="G6" s="92"/>
    </row>
    <row r="7" spans="1:7" s="89" customFormat="1" ht="15.75">
      <c r="A7" s="86">
        <v>4</v>
      </c>
      <c r="B7" s="87" t="s">
        <v>82</v>
      </c>
      <c r="C7" s="88"/>
      <c r="D7" s="112">
        <v>0.02</v>
      </c>
      <c r="E7" s="90">
        <f>F6</f>
        <v>0</v>
      </c>
      <c r="F7" s="91">
        <f>E7*D7</f>
        <v>0</v>
      </c>
      <c r="G7" s="92"/>
    </row>
    <row r="8" spans="1:7" s="89" customFormat="1" ht="15.75">
      <c r="A8" s="86">
        <v>5</v>
      </c>
      <c r="B8" s="87" t="s">
        <v>83</v>
      </c>
      <c r="C8" s="88"/>
      <c r="E8" s="90"/>
      <c r="F8" s="91">
        <f>SUM('LAN CCTV'!G5:G124)</f>
        <v>0</v>
      </c>
      <c r="G8" s="92"/>
    </row>
    <row r="9" spans="1:7" s="89" customFormat="1" ht="15.75">
      <c r="A9" s="86">
        <v>6</v>
      </c>
      <c r="B9" s="87" t="s">
        <v>84</v>
      </c>
      <c r="C9" s="88"/>
      <c r="D9" s="112">
        <v>0.05</v>
      </c>
      <c r="E9" s="90">
        <f>'LAN CCTV'!G5+'LAN CCTV'!G8+'LAN CCTV'!G9+'LAN CCTV'!G10+'LAN CCTV'!G11+'LAN CCTV'!G28+'LAN CCTV'!G29+'LAN CCTV'!G30+'LAN CCTV'!G32+'LAN CCTV'!G33+'LAN CCTV'!G34+'LAN CCTV'!G35+'LAN CCTV'!G36+'LAN CCTV'!G37+'LAN CCTV'!G38+'LAN CCTV'!G39+'LAN CCTV'!G40+'LAN CCTV'!G41+'LAN CCTV'!G42+'LAN CCTV'!G43+'LAN CCTV'!G44+'LAN CCTV'!G64+'LAN CCTV'!G65+'LAN CCTV'!G66+'LAN CCTV'!G67+'LAN CCTV'!G68+'LAN CCTV'!G69+'LAN CCTV'!G71</f>
        <v>0</v>
      </c>
      <c r="F9" s="91">
        <f>E9*D9</f>
        <v>0</v>
      </c>
      <c r="G9" s="92"/>
    </row>
    <row r="10" spans="1:7" s="89" customFormat="1" ht="15.75">
      <c r="A10" s="86">
        <v>7</v>
      </c>
      <c r="B10" s="87" t="s">
        <v>85</v>
      </c>
      <c r="C10" s="88"/>
      <c r="D10" s="112">
        <v>0.03</v>
      </c>
      <c r="E10" s="90">
        <f>F8</f>
        <v>0</v>
      </c>
      <c r="F10" s="91">
        <f>E10*D10</f>
        <v>0</v>
      </c>
      <c r="G10" s="92"/>
    </row>
    <row r="11" spans="1:7" s="89" customFormat="1" ht="15.75">
      <c r="A11" s="86">
        <v>8</v>
      </c>
      <c r="B11" s="87" t="s">
        <v>86</v>
      </c>
      <c r="C11" s="88"/>
      <c r="E11" s="90"/>
      <c r="F11" s="91">
        <f>SUM('LAN CCTV'!I5:I130)</f>
        <v>0</v>
      </c>
      <c r="G11" s="92"/>
    </row>
    <row r="12" spans="1:7" s="89" customFormat="1" ht="15.75">
      <c r="A12" s="86">
        <v>9</v>
      </c>
      <c r="B12" s="87" t="s">
        <v>95</v>
      </c>
      <c r="C12" s="88"/>
      <c r="E12" s="90"/>
      <c r="F12" s="91">
        <f>SUM('LAN CCTV'!J139:J140)</f>
        <v>0</v>
      </c>
      <c r="G12" s="92"/>
    </row>
    <row r="13" spans="1:7" s="89" customFormat="1" ht="15.75">
      <c r="A13" s="86">
        <v>10</v>
      </c>
      <c r="B13" s="87" t="s">
        <v>75</v>
      </c>
      <c r="C13" s="88"/>
      <c r="D13" s="112">
        <v>0.02</v>
      </c>
      <c r="E13" s="90">
        <f>SUM(F8:F12)</f>
        <v>0</v>
      </c>
      <c r="F13" s="91">
        <f>E13*D13</f>
        <v>0</v>
      </c>
      <c r="G13" s="92"/>
    </row>
    <row r="14" spans="1:7" s="89" customFormat="1" ht="15.75">
      <c r="A14" s="122">
        <v>11</v>
      </c>
      <c r="B14" s="123" t="s">
        <v>193</v>
      </c>
      <c r="C14" s="124"/>
      <c r="D14" s="125"/>
      <c r="E14" s="126"/>
      <c r="F14" s="127">
        <f>SUM(F4:F5)</f>
        <v>0</v>
      </c>
      <c r="G14" s="92"/>
    </row>
    <row r="15" spans="1:7" s="89" customFormat="1" ht="15.75">
      <c r="A15" s="86">
        <v>12</v>
      </c>
      <c r="B15" s="87" t="s">
        <v>87</v>
      </c>
      <c r="C15" s="88"/>
      <c r="E15" s="90"/>
      <c r="F15" s="91">
        <f>SUM(F6:F7)</f>
        <v>0</v>
      </c>
      <c r="G15" s="92"/>
    </row>
    <row r="16" spans="1:7" s="89" customFormat="1" ht="15.75">
      <c r="A16" s="86">
        <v>13</v>
      </c>
      <c r="B16" s="87" t="s">
        <v>88</v>
      </c>
      <c r="C16" s="88"/>
      <c r="E16" s="90"/>
      <c r="F16" s="91">
        <f>SUM(F8:F13)</f>
        <v>0</v>
      </c>
      <c r="G16" s="92"/>
    </row>
    <row r="17" spans="1:7" s="89" customFormat="1" ht="15.75">
      <c r="A17" s="93">
        <v>14</v>
      </c>
      <c r="B17" s="94" t="s">
        <v>89</v>
      </c>
      <c r="C17" s="95"/>
      <c r="D17" s="96"/>
      <c r="E17" s="97"/>
      <c r="F17" s="98">
        <f>SUM('LAN CCTV'!J132:J137)</f>
        <v>0</v>
      </c>
      <c r="G17" s="92"/>
    </row>
    <row r="18" spans="1:7" s="106" customFormat="1" ht="15.75">
      <c r="A18" s="99">
        <v>15</v>
      </c>
      <c r="B18" s="100" t="s">
        <v>76</v>
      </c>
      <c r="C18" s="101"/>
      <c r="D18" s="102"/>
      <c r="E18" s="103"/>
      <c r="F18" s="104">
        <f>SUM(F14:F17)</f>
        <v>0</v>
      </c>
      <c r="G18" s="105"/>
    </row>
    <row r="19" spans="1:6" s="92" customFormat="1" ht="15.75">
      <c r="A19" s="107"/>
      <c r="B19" s="108"/>
      <c r="C19" s="108"/>
      <c r="D19" s="109"/>
      <c r="E19" s="110"/>
      <c r="F19" s="111"/>
    </row>
    <row r="20" spans="1:7" s="89" customFormat="1" ht="15.75">
      <c r="A20" s="86">
        <v>16</v>
      </c>
      <c r="B20" s="87" t="s">
        <v>94</v>
      </c>
      <c r="C20" s="88"/>
      <c r="D20" s="112">
        <v>0.01</v>
      </c>
      <c r="E20" s="90">
        <f>F16</f>
        <v>0</v>
      </c>
      <c r="F20" s="91">
        <f>E20*D20</f>
        <v>0</v>
      </c>
      <c r="G20" s="92"/>
    </row>
    <row r="21" spans="1:7" s="106" customFormat="1" ht="15.75">
      <c r="A21" s="99">
        <v>17</v>
      </c>
      <c r="B21" s="100" t="s">
        <v>77</v>
      </c>
      <c r="C21" s="101"/>
      <c r="D21" s="102"/>
      <c r="E21" s="103"/>
      <c r="F21" s="104">
        <f>F20</f>
        <v>0</v>
      </c>
      <c r="G21" s="105"/>
    </row>
    <row r="22" spans="1:6" s="92" customFormat="1" ht="15.75">
      <c r="A22" s="107"/>
      <c r="B22" s="108"/>
      <c r="C22" s="108"/>
      <c r="D22" s="109"/>
      <c r="E22" s="110"/>
      <c r="F22" s="111"/>
    </row>
    <row r="23" spans="1:14" s="89" customFormat="1" ht="15.75">
      <c r="A23" s="86">
        <v>18</v>
      </c>
      <c r="B23" s="87" t="s">
        <v>90</v>
      </c>
      <c r="C23" s="88"/>
      <c r="E23" s="90"/>
      <c r="F23" s="91"/>
      <c r="G23" s="92"/>
      <c r="H23" s="92"/>
      <c r="I23" s="92"/>
      <c r="J23" s="92"/>
      <c r="K23" s="92"/>
      <c r="L23" s="92"/>
      <c r="M23" s="92"/>
      <c r="N23" s="92"/>
    </row>
    <row r="24" spans="1:14" s="89" customFormat="1" ht="15.75">
      <c r="A24" s="86">
        <v>19</v>
      </c>
      <c r="B24" s="87" t="s">
        <v>91</v>
      </c>
      <c r="C24" s="88"/>
      <c r="E24" s="90"/>
      <c r="F24" s="91"/>
      <c r="G24" s="92"/>
      <c r="H24" s="92"/>
      <c r="I24" s="92"/>
      <c r="J24" s="92"/>
      <c r="K24" s="92"/>
      <c r="L24" s="92"/>
      <c r="M24" s="92"/>
      <c r="N24" s="92"/>
    </row>
    <row r="25" spans="1:14" s="89" customFormat="1" ht="15.75">
      <c r="A25" s="86">
        <v>20</v>
      </c>
      <c r="B25" s="87" t="s">
        <v>92</v>
      </c>
      <c r="C25" s="88"/>
      <c r="D25" s="112">
        <v>0.03</v>
      </c>
      <c r="E25" s="90">
        <f>SUM(F16:F17)</f>
        <v>0</v>
      </c>
      <c r="F25" s="91">
        <f>E25*D25</f>
        <v>0</v>
      </c>
      <c r="G25" s="92"/>
      <c r="H25" s="92"/>
      <c r="I25" s="92"/>
      <c r="J25" s="92"/>
      <c r="K25" s="92"/>
      <c r="L25" s="92"/>
      <c r="M25" s="92"/>
      <c r="N25" s="92"/>
    </row>
    <row r="26" spans="1:14" s="89" customFormat="1" ht="15.75">
      <c r="A26" s="86">
        <v>21</v>
      </c>
      <c r="B26" s="87" t="s">
        <v>80</v>
      </c>
      <c r="C26" s="88"/>
      <c r="D26" s="112">
        <v>0.025</v>
      </c>
      <c r="E26" s="90">
        <f>SUM(F15:F17)</f>
        <v>0</v>
      </c>
      <c r="F26" s="91">
        <f>E26*D26</f>
        <v>0</v>
      </c>
      <c r="G26" s="92"/>
      <c r="H26" s="92"/>
      <c r="I26" s="92"/>
      <c r="J26" s="92"/>
      <c r="K26" s="92"/>
      <c r="L26" s="92"/>
      <c r="M26" s="92"/>
      <c r="N26" s="92"/>
    </row>
    <row r="27" spans="1:14" s="89" customFormat="1" ht="15.75">
      <c r="A27" s="86">
        <v>22</v>
      </c>
      <c r="B27" s="87" t="s">
        <v>52</v>
      </c>
      <c r="C27" s="88"/>
      <c r="D27" s="112">
        <v>0.015</v>
      </c>
      <c r="E27" s="90">
        <f>SUM(F15:F17)</f>
        <v>0</v>
      </c>
      <c r="F27" s="91">
        <f>E27*D27</f>
        <v>0</v>
      </c>
      <c r="G27" s="92"/>
      <c r="H27" s="92"/>
      <c r="I27" s="92"/>
      <c r="J27" s="92"/>
      <c r="K27" s="92"/>
      <c r="L27" s="92"/>
      <c r="M27" s="92"/>
      <c r="N27" s="92"/>
    </row>
    <row r="28" spans="1:14" s="106" customFormat="1" ht="15.75">
      <c r="A28" s="99">
        <v>23</v>
      </c>
      <c r="B28" s="100" t="s">
        <v>78</v>
      </c>
      <c r="C28" s="101"/>
      <c r="D28" s="102"/>
      <c r="E28" s="103"/>
      <c r="F28" s="104">
        <f>SUM(F23:F27)</f>
        <v>0</v>
      </c>
      <c r="G28" s="105"/>
      <c r="H28" s="105"/>
      <c r="I28" s="105"/>
      <c r="J28" s="105"/>
      <c r="K28" s="105"/>
      <c r="L28" s="105"/>
      <c r="M28" s="105"/>
      <c r="N28" s="105"/>
    </row>
    <row r="29" spans="1:6" ht="13.5" thickBot="1">
      <c r="A29" s="113"/>
      <c r="B29" s="114"/>
      <c r="C29" s="114"/>
      <c r="D29" s="115"/>
      <c r="E29" s="116"/>
      <c r="F29" s="117"/>
    </row>
    <row r="30" spans="1:6" s="34" customFormat="1" ht="20.25" thickBot="1">
      <c r="A30" s="118" t="s">
        <v>79</v>
      </c>
      <c r="B30" s="119"/>
      <c r="C30" s="32"/>
      <c r="D30" s="120"/>
      <c r="E30" s="120"/>
      <c r="F30" s="121">
        <f>F28+F21+F18</f>
        <v>0</v>
      </c>
    </row>
  </sheetData>
  <mergeCells count="1">
    <mergeCell ref="A1:F1"/>
  </mergeCells>
  <printOptions horizontalCentered="1"/>
  <pageMargins left="0.7500000000000001" right="0.7500000000000001" top="1" bottom="1" header="0.49" footer="0.49"/>
  <pageSetup fitToHeight="0" fitToWidth="1" horizontalDpi="600" verticalDpi="600" orientation="portrait" paperSize="9" scale="72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160"/>
  <sheetViews>
    <sheetView showGridLines="0" zoomScale="125" zoomScaleNormal="125" zoomScalePageLayoutView="125" workbookViewId="0" topLeftCell="A7">
      <selection activeCell="F5" sqref="F5"/>
    </sheetView>
  </sheetViews>
  <sheetFormatPr defaultColWidth="8.8515625" defaultRowHeight="15"/>
  <cols>
    <col min="1" max="2" width="8.8515625" style="148" customWidth="1"/>
    <col min="3" max="3" width="54.28125" style="148" bestFit="1" customWidth="1"/>
    <col min="4" max="4" width="4.28125" style="148" bestFit="1" customWidth="1"/>
    <col min="5" max="5" width="6.00390625" style="186" bestFit="1" customWidth="1"/>
    <col min="6" max="6" width="10.140625" style="148" bestFit="1" customWidth="1"/>
    <col min="7" max="7" width="11.00390625" style="148" bestFit="1" customWidth="1"/>
    <col min="8" max="8" width="10.140625" style="148" bestFit="1" customWidth="1"/>
    <col min="9" max="9" width="11.00390625" style="148" bestFit="1" customWidth="1"/>
    <col min="10" max="10" width="16.421875" style="148" bestFit="1" customWidth="1"/>
    <col min="11" max="16384" width="8.8515625" style="148" customWidth="1"/>
  </cols>
  <sheetData>
    <row r="1" spans="1:10" ht="23.25" thickBot="1">
      <c r="A1" s="213" t="s">
        <v>161</v>
      </c>
      <c r="B1" s="214"/>
      <c r="C1" s="214"/>
      <c r="D1" s="214"/>
      <c r="E1" s="215"/>
      <c r="F1" s="216"/>
      <c r="G1" s="216"/>
      <c r="H1" s="217"/>
      <c r="I1" s="217"/>
      <c r="J1" s="218"/>
    </row>
    <row r="2" spans="1:10" ht="15">
      <c r="A2" s="2" t="s">
        <v>0</v>
      </c>
      <c r="B2" s="21"/>
      <c r="C2" s="3"/>
      <c r="D2" s="35"/>
      <c r="E2" s="3"/>
      <c r="F2" s="219" t="s">
        <v>1</v>
      </c>
      <c r="G2" s="220"/>
      <c r="H2" s="219" t="s">
        <v>2</v>
      </c>
      <c r="I2" s="220"/>
      <c r="J2" s="4" t="s">
        <v>3</v>
      </c>
    </row>
    <row r="3" spans="1:10" ht="15.75" thickBot="1">
      <c r="A3" s="5" t="s">
        <v>4</v>
      </c>
      <c r="B3" s="6" t="s">
        <v>5</v>
      </c>
      <c r="C3" s="7" t="s">
        <v>6</v>
      </c>
      <c r="D3" s="37" t="s">
        <v>7</v>
      </c>
      <c r="E3" s="22" t="s">
        <v>8</v>
      </c>
      <c r="F3" s="8" t="s">
        <v>9</v>
      </c>
      <c r="G3" s="9" t="s">
        <v>10</v>
      </c>
      <c r="H3" s="23" t="s">
        <v>9</v>
      </c>
      <c r="I3" s="9" t="s">
        <v>10</v>
      </c>
      <c r="J3" s="24" t="s">
        <v>10</v>
      </c>
    </row>
    <row r="4" spans="1:10" ht="15.75" thickBot="1">
      <c r="A4" s="11"/>
      <c r="B4" s="12"/>
      <c r="C4" s="13" t="s">
        <v>46</v>
      </c>
      <c r="D4" s="14"/>
      <c r="E4" s="14"/>
      <c r="F4" s="15"/>
      <c r="G4" s="16"/>
      <c r="H4" s="15"/>
      <c r="I4" s="16"/>
      <c r="J4" s="25"/>
    </row>
    <row r="5" spans="1:10" ht="15">
      <c r="A5" s="50">
        <v>1</v>
      </c>
      <c r="B5" s="51"/>
      <c r="C5" s="52" t="s">
        <v>61</v>
      </c>
      <c r="D5" s="20" t="s">
        <v>12</v>
      </c>
      <c r="E5" s="20">
        <v>38</v>
      </c>
      <c r="F5" s="53"/>
      <c r="G5" s="28">
        <f>F5*E5</f>
        <v>0</v>
      </c>
      <c r="H5" s="27"/>
      <c r="I5" s="54">
        <f aca="true" t="shared" si="0" ref="I5:I26">H5*E5</f>
        <v>0</v>
      </c>
      <c r="J5" s="46">
        <f aca="true" t="shared" si="1" ref="J5:J26">I5+G5</f>
        <v>0</v>
      </c>
    </row>
    <row r="6" spans="1:10" ht="15">
      <c r="A6" s="50">
        <f>A5+1</f>
        <v>2</v>
      </c>
      <c r="B6" s="51"/>
      <c r="C6" s="52" t="s">
        <v>62</v>
      </c>
      <c r="D6" s="20" t="s">
        <v>12</v>
      </c>
      <c r="E6" s="20">
        <v>119</v>
      </c>
      <c r="F6" s="53"/>
      <c r="G6" s="28">
        <f aca="true" t="shared" si="2" ref="G6:G26">F6*E6</f>
        <v>0</v>
      </c>
      <c r="H6" s="27"/>
      <c r="I6" s="54">
        <f t="shared" si="0"/>
        <v>0</v>
      </c>
      <c r="J6" s="46">
        <f t="shared" si="1"/>
        <v>0</v>
      </c>
    </row>
    <row r="7" spans="1:10" ht="15">
      <c r="A7" s="50">
        <f aca="true" t="shared" si="3" ref="A7:A26">A6+1</f>
        <v>3</v>
      </c>
      <c r="B7" s="51"/>
      <c r="C7" s="52" t="s">
        <v>133</v>
      </c>
      <c r="D7" s="20" t="s">
        <v>11</v>
      </c>
      <c r="E7" s="20">
        <v>772</v>
      </c>
      <c r="F7" s="53"/>
      <c r="G7" s="48">
        <f>F7*E7</f>
        <v>0</v>
      </c>
      <c r="H7" s="27"/>
      <c r="I7" s="54">
        <f t="shared" si="0"/>
        <v>0</v>
      </c>
      <c r="J7" s="46">
        <f t="shared" si="1"/>
        <v>0</v>
      </c>
    </row>
    <row r="8" spans="1:10" ht="15">
      <c r="A8" s="50">
        <f t="shared" si="3"/>
        <v>4</v>
      </c>
      <c r="B8" s="51"/>
      <c r="C8" s="52" t="s">
        <v>167</v>
      </c>
      <c r="D8" s="20" t="s">
        <v>12</v>
      </c>
      <c r="E8" s="20">
        <v>1874</v>
      </c>
      <c r="F8" s="53"/>
      <c r="G8" s="48">
        <f t="shared" si="2"/>
        <v>0</v>
      </c>
      <c r="H8" s="27"/>
      <c r="I8" s="54">
        <f t="shared" si="0"/>
        <v>0</v>
      </c>
      <c r="J8" s="46">
        <f t="shared" si="1"/>
        <v>0</v>
      </c>
    </row>
    <row r="9" spans="1:10" ht="15">
      <c r="A9" s="50">
        <f t="shared" si="3"/>
        <v>5</v>
      </c>
      <c r="B9" s="51"/>
      <c r="C9" s="52" t="s">
        <v>168</v>
      </c>
      <c r="D9" s="20" t="s">
        <v>12</v>
      </c>
      <c r="E9" s="20">
        <v>59</v>
      </c>
      <c r="F9" s="53"/>
      <c r="G9" s="48">
        <f t="shared" si="2"/>
        <v>0</v>
      </c>
      <c r="H9" s="27"/>
      <c r="I9" s="54">
        <f t="shared" si="0"/>
        <v>0</v>
      </c>
      <c r="J9" s="46">
        <f t="shared" si="1"/>
        <v>0</v>
      </c>
    </row>
    <row r="10" spans="1:10" ht="15">
      <c r="A10" s="50">
        <f t="shared" si="3"/>
        <v>6</v>
      </c>
      <c r="B10" s="51"/>
      <c r="C10" s="52" t="s">
        <v>134</v>
      </c>
      <c r="D10" s="20" t="s">
        <v>12</v>
      </c>
      <c r="E10" s="20">
        <v>1847</v>
      </c>
      <c r="F10" s="53"/>
      <c r="G10" s="48">
        <f t="shared" si="2"/>
        <v>0</v>
      </c>
      <c r="H10" s="27"/>
      <c r="I10" s="54">
        <f t="shared" si="0"/>
        <v>0</v>
      </c>
      <c r="J10" s="46">
        <f t="shared" si="1"/>
        <v>0</v>
      </c>
    </row>
    <row r="11" spans="1:10" ht="15">
      <c r="A11" s="50">
        <f t="shared" si="3"/>
        <v>7</v>
      </c>
      <c r="B11" s="51"/>
      <c r="C11" s="52" t="s">
        <v>97</v>
      </c>
      <c r="D11" s="20" t="s">
        <v>12</v>
      </c>
      <c r="E11" s="20">
        <v>59</v>
      </c>
      <c r="F11" s="53"/>
      <c r="G11" s="48">
        <f t="shared" si="2"/>
        <v>0</v>
      </c>
      <c r="H11" s="27"/>
      <c r="I11" s="54">
        <f t="shared" si="0"/>
        <v>0</v>
      </c>
      <c r="J11" s="46">
        <f t="shared" si="1"/>
        <v>0</v>
      </c>
    </row>
    <row r="12" spans="1:10" ht="15">
      <c r="A12" s="50">
        <f t="shared" si="3"/>
        <v>8</v>
      </c>
      <c r="B12" s="51"/>
      <c r="C12" s="52" t="s">
        <v>135</v>
      </c>
      <c r="D12" s="20" t="s">
        <v>11</v>
      </c>
      <c r="E12" s="20">
        <v>2216</v>
      </c>
      <c r="F12" s="53"/>
      <c r="G12" s="48">
        <f t="shared" si="2"/>
        <v>0</v>
      </c>
      <c r="H12" s="27"/>
      <c r="I12" s="54">
        <f t="shared" si="0"/>
        <v>0</v>
      </c>
      <c r="J12" s="46">
        <f t="shared" si="1"/>
        <v>0</v>
      </c>
    </row>
    <row r="13" spans="1:10" ht="15">
      <c r="A13" s="50">
        <f t="shared" si="3"/>
        <v>9</v>
      </c>
      <c r="B13" s="51"/>
      <c r="C13" s="52" t="s">
        <v>136</v>
      </c>
      <c r="D13" s="20" t="s">
        <v>11</v>
      </c>
      <c r="E13" s="20">
        <v>120</v>
      </c>
      <c r="F13" s="53"/>
      <c r="G13" s="48">
        <f t="shared" si="2"/>
        <v>0</v>
      </c>
      <c r="H13" s="27"/>
      <c r="I13" s="54">
        <f t="shared" si="0"/>
        <v>0</v>
      </c>
      <c r="J13" s="46">
        <f t="shared" si="1"/>
        <v>0</v>
      </c>
    </row>
    <row r="14" spans="1:10" ht="15">
      <c r="A14" s="50">
        <f t="shared" si="3"/>
        <v>10</v>
      </c>
      <c r="B14" s="51"/>
      <c r="C14" s="52" t="s">
        <v>137</v>
      </c>
      <c r="D14" s="20" t="s">
        <v>11</v>
      </c>
      <c r="E14" s="20">
        <v>3850</v>
      </c>
      <c r="F14" s="53"/>
      <c r="G14" s="48">
        <f t="shared" si="2"/>
        <v>0</v>
      </c>
      <c r="H14" s="27"/>
      <c r="I14" s="54">
        <f t="shared" si="0"/>
        <v>0</v>
      </c>
      <c r="J14" s="46">
        <f t="shared" si="1"/>
        <v>0</v>
      </c>
    </row>
    <row r="15" spans="1:10" ht="21">
      <c r="A15" s="50">
        <f t="shared" si="3"/>
        <v>11</v>
      </c>
      <c r="B15" s="51"/>
      <c r="C15" s="52" t="s">
        <v>63</v>
      </c>
      <c r="D15" s="20" t="s">
        <v>14</v>
      </c>
      <c r="E15" s="20">
        <v>104</v>
      </c>
      <c r="F15" s="53"/>
      <c r="G15" s="48">
        <f t="shared" si="2"/>
        <v>0</v>
      </c>
      <c r="H15" s="27"/>
      <c r="I15" s="54">
        <f t="shared" si="0"/>
        <v>0</v>
      </c>
      <c r="J15" s="46">
        <f t="shared" si="1"/>
        <v>0</v>
      </c>
    </row>
    <row r="16" spans="1:10" ht="15">
      <c r="A16" s="50">
        <f t="shared" si="3"/>
        <v>12</v>
      </c>
      <c r="B16" s="51"/>
      <c r="C16" s="52" t="s">
        <v>138</v>
      </c>
      <c r="D16" s="20" t="s">
        <v>11</v>
      </c>
      <c r="E16" s="20">
        <v>56</v>
      </c>
      <c r="F16" s="53"/>
      <c r="G16" s="48">
        <f t="shared" si="2"/>
        <v>0</v>
      </c>
      <c r="H16" s="27"/>
      <c r="I16" s="54">
        <f t="shared" si="0"/>
        <v>0</v>
      </c>
      <c r="J16" s="46">
        <f t="shared" si="1"/>
        <v>0</v>
      </c>
    </row>
    <row r="17" spans="1:10" ht="15">
      <c r="A17" s="50">
        <f t="shared" si="3"/>
        <v>13</v>
      </c>
      <c r="B17" s="51"/>
      <c r="C17" s="52" t="s">
        <v>98</v>
      </c>
      <c r="D17" s="20" t="s">
        <v>11</v>
      </c>
      <c r="E17" s="20">
        <v>39</v>
      </c>
      <c r="F17" s="53"/>
      <c r="G17" s="48">
        <f t="shared" si="2"/>
        <v>0</v>
      </c>
      <c r="H17" s="27"/>
      <c r="I17" s="54">
        <f t="shared" si="0"/>
        <v>0</v>
      </c>
      <c r="J17" s="46">
        <f t="shared" si="1"/>
        <v>0</v>
      </c>
    </row>
    <row r="18" spans="1:10" ht="15">
      <c r="A18" s="50">
        <f t="shared" si="3"/>
        <v>14</v>
      </c>
      <c r="B18" s="51"/>
      <c r="C18" s="52" t="s">
        <v>99</v>
      </c>
      <c r="D18" s="20" t="s">
        <v>11</v>
      </c>
      <c r="E18" s="20">
        <v>39</v>
      </c>
      <c r="F18" s="53"/>
      <c r="G18" s="48">
        <f t="shared" si="2"/>
        <v>0</v>
      </c>
      <c r="H18" s="27"/>
      <c r="I18" s="54">
        <f t="shared" si="0"/>
        <v>0</v>
      </c>
      <c r="J18" s="46">
        <f t="shared" si="1"/>
        <v>0</v>
      </c>
    </row>
    <row r="19" spans="1:10" ht="15">
      <c r="A19" s="50">
        <f t="shared" si="3"/>
        <v>15</v>
      </c>
      <c r="B19" s="51"/>
      <c r="C19" s="52" t="s">
        <v>139</v>
      </c>
      <c r="D19" s="20" t="s">
        <v>11</v>
      </c>
      <c r="E19" s="20">
        <v>286</v>
      </c>
      <c r="F19" s="53"/>
      <c r="G19" s="48">
        <f t="shared" si="2"/>
        <v>0</v>
      </c>
      <c r="H19" s="27"/>
      <c r="I19" s="54">
        <f t="shared" si="0"/>
        <v>0</v>
      </c>
      <c r="J19" s="46">
        <f t="shared" si="1"/>
        <v>0</v>
      </c>
    </row>
    <row r="20" spans="1:10" ht="15">
      <c r="A20" s="50">
        <f t="shared" si="3"/>
        <v>16</v>
      </c>
      <c r="B20" s="51"/>
      <c r="C20" s="52" t="s">
        <v>169</v>
      </c>
      <c r="D20" s="20" t="s">
        <v>11</v>
      </c>
      <c r="E20" s="20">
        <v>66</v>
      </c>
      <c r="F20" s="53"/>
      <c r="G20" s="48">
        <f aca="true" t="shared" si="4" ref="G20">F20*E20</f>
        <v>0</v>
      </c>
      <c r="H20" s="27"/>
      <c r="I20" s="54">
        <f aca="true" t="shared" si="5" ref="I20">H20*E20</f>
        <v>0</v>
      </c>
      <c r="J20" s="46">
        <f aca="true" t="shared" si="6" ref="J20">I20+G20</f>
        <v>0</v>
      </c>
    </row>
    <row r="21" spans="1:10" ht="15">
      <c r="A21" s="50">
        <f t="shared" si="3"/>
        <v>17</v>
      </c>
      <c r="B21" s="51"/>
      <c r="C21" s="52" t="s">
        <v>140</v>
      </c>
      <c r="D21" s="20" t="s">
        <v>12</v>
      </c>
      <c r="E21" s="20">
        <v>439</v>
      </c>
      <c r="F21" s="53"/>
      <c r="G21" s="48">
        <f t="shared" si="2"/>
        <v>0</v>
      </c>
      <c r="H21" s="27"/>
      <c r="I21" s="54">
        <f t="shared" si="0"/>
        <v>0</v>
      </c>
      <c r="J21" s="46">
        <f t="shared" si="1"/>
        <v>0</v>
      </c>
    </row>
    <row r="22" spans="1:10" ht="15">
      <c r="A22" s="50">
        <f t="shared" si="3"/>
        <v>18</v>
      </c>
      <c r="B22" s="51"/>
      <c r="C22" s="52" t="s">
        <v>100</v>
      </c>
      <c r="D22" s="20" t="s">
        <v>11</v>
      </c>
      <c r="E22" s="20">
        <v>120</v>
      </c>
      <c r="F22" s="53"/>
      <c r="G22" s="48">
        <f t="shared" si="2"/>
        <v>0</v>
      </c>
      <c r="H22" s="27"/>
      <c r="I22" s="54">
        <f t="shared" si="0"/>
        <v>0</v>
      </c>
      <c r="J22" s="46">
        <f t="shared" si="1"/>
        <v>0</v>
      </c>
    </row>
    <row r="23" spans="1:10" ht="15">
      <c r="A23" s="50">
        <f t="shared" si="3"/>
        <v>19</v>
      </c>
      <c r="B23" s="51"/>
      <c r="C23" s="52" t="s">
        <v>64</v>
      </c>
      <c r="D23" s="20" t="s">
        <v>14</v>
      </c>
      <c r="E23" s="20">
        <v>1</v>
      </c>
      <c r="F23" s="53"/>
      <c r="G23" s="48">
        <f t="shared" si="2"/>
        <v>0</v>
      </c>
      <c r="H23" s="27"/>
      <c r="I23" s="54">
        <f t="shared" si="0"/>
        <v>0</v>
      </c>
      <c r="J23" s="46">
        <f t="shared" si="1"/>
        <v>0</v>
      </c>
    </row>
    <row r="24" spans="1:10" ht="15">
      <c r="A24" s="50">
        <f t="shared" si="3"/>
        <v>20</v>
      </c>
      <c r="B24" s="51"/>
      <c r="C24" s="52" t="s">
        <v>65</v>
      </c>
      <c r="D24" s="20" t="s">
        <v>12</v>
      </c>
      <c r="E24" s="20">
        <v>10</v>
      </c>
      <c r="F24" s="53"/>
      <c r="G24" s="48">
        <f t="shared" si="2"/>
        <v>0</v>
      </c>
      <c r="H24" s="27"/>
      <c r="I24" s="54">
        <f t="shared" si="0"/>
        <v>0</v>
      </c>
      <c r="J24" s="46">
        <f t="shared" si="1"/>
        <v>0</v>
      </c>
    </row>
    <row r="25" spans="1:10" ht="15">
      <c r="A25" s="50">
        <f t="shared" si="3"/>
        <v>21</v>
      </c>
      <c r="B25" s="51"/>
      <c r="C25" s="52" t="s">
        <v>66</v>
      </c>
      <c r="D25" s="20" t="s">
        <v>12</v>
      </c>
      <c r="E25" s="20">
        <v>15</v>
      </c>
      <c r="F25" s="53"/>
      <c r="G25" s="48">
        <f t="shared" si="2"/>
        <v>0</v>
      </c>
      <c r="H25" s="27"/>
      <c r="I25" s="54">
        <f t="shared" si="0"/>
        <v>0</v>
      </c>
      <c r="J25" s="46">
        <f t="shared" si="1"/>
        <v>0</v>
      </c>
    </row>
    <row r="26" spans="1:10" ht="15.75" thickBot="1">
      <c r="A26" s="50">
        <f t="shared" si="3"/>
        <v>22</v>
      </c>
      <c r="B26" s="51"/>
      <c r="C26" s="52" t="s">
        <v>31</v>
      </c>
      <c r="D26" s="20" t="s">
        <v>11</v>
      </c>
      <c r="E26" s="20">
        <v>8</v>
      </c>
      <c r="F26" s="53"/>
      <c r="G26" s="48">
        <f t="shared" si="2"/>
        <v>0</v>
      </c>
      <c r="H26" s="27"/>
      <c r="I26" s="54">
        <f t="shared" si="0"/>
        <v>0</v>
      </c>
      <c r="J26" s="46">
        <f t="shared" si="1"/>
        <v>0</v>
      </c>
    </row>
    <row r="27" spans="1:10" ht="15.75" thickBot="1">
      <c r="A27" s="11"/>
      <c r="B27" s="12"/>
      <c r="C27" s="13" t="s">
        <v>47</v>
      </c>
      <c r="D27" s="14"/>
      <c r="E27" s="14"/>
      <c r="F27" s="15"/>
      <c r="G27" s="160"/>
      <c r="H27" s="15"/>
      <c r="I27" s="16"/>
      <c r="J27" s="25"/>
    </row>
    <row r="28" spans="1:10" ht="15">
      <c r="A28" s="50">
        <f>A26+1</f>
        <v>23</v>
      </c>
      <c r="B28" s="51"/>
      <c r="C28" s="52" t="s">
        <v>55</v>
      </c>
      <c r="D28" s="20" t="s">
        <v>12</v>
      </c>
      <c r="E28" s="20">
        <v>456</v>
      </c>
      <c r="F28" s="27"/>
      <c r="G28" s="48">
        <f aca="true" t="shared" si="7" ref="G28:G30">F28*E28</f>
        <v>0</v>
      </c>
      <c r="H28" s="27"/>
      <c r="I28" s="28">
        <f>H28*E28</f>
        <v>0</v>
      </c>
      <c r="J28" s="46">
        <f>I28+G28</f>
        <v>0</v>
      </c>
    </row>
    <row r="29" spans="1:10" ht="15">
      <c r="A29" s="50">
        <f aca="true" t="shared" si="8" ref="A29:A30">A28+1</f>
        <v>24</v>
      </c>
      <c r="B29" s="51"/>
      <c r="C29" s="52" t="s">
        <v>101</v>
      </c>
      <c r="D29" s="20" t="s">
        <v>12</v>
      </c>
      <c r="E29" s="20">
        <v>1374</v>
      </c>
      <c r="F29" s="27"/>
      <c r="G29" s="48">
        <f t="shared" si="7"/>
        <v>0</v>
      </c>
      <c r="H29" s="27"/>
      <c r="I29" s="28">
        <f>H29*E29</f>
        <v>0</v>
      </c>
      <c r="J29" s="46">
        <f>I29+G29</f>
        <v>0</v>
      </c>
    </row>
    <row r="30" spans="1:10" ht="15.75" thickBot="1">
      <c r="A30" s="50">
        <f t="shared" si="8"/>
        <v>25</v>
      </c>
      <c r="B30" s="51"/>
      <c r="C30" s="52" t="s">
        <v>102</v>
      </c>
      <c r="D30" s="20" t="s">
        <v>12</v>
      </c>
      <c r="E30" s="20">
        <v>2797</v>
      </c>
      <c r="F30" s="27"/>
      <c r="G30" s="48">
        <f t="shared" si="7"/>
        <v>0</v>
      </c>
      <c r="H30" s="27"/>
      <c r="I30" s="28">
        <f>H30*E30</f>
        <v>0</v>
      </c>
      <c r="J30" s="46">
        <f>I30+G30</f>
        <v>0</v>
      </c>
    </row>
    <row r="31" spans="1:10" ht="15.75" thickBot="1">
      <c r="A31" s="11"/>
      <c r="B31" s="12"/>
      <c r="C31" s="13" t="s">
        <v>17</v>
      </c>
      <c r="D31" s="14"/>
      <c r="E31" s="14"/>
      <c r="F31" s="15"/>
      <c r="G31" s="160"/>
      <c r="H31" s="15"/>
      <c r="I31" s="16"/>
      <c r="J31" s="25"/>
    </row>
    <row r="32" spans="1:10" s="128" customFormat="1" ht="10.5">
      <c r="A32" s="50">
        <f>A30+1</f>
        <v>26</v>
      </c>
      <c r="B32" s="161"/>
      <c r="C32" s="162" t="s">
        <v>170</v>
      </c>
      <c r="D32" s="163" t="s">
        <v>12</v>
      </c>
      <c r="E32" s="163">
        <v>33</v>
      </c>
      <c r="F32" s="164"/>
      <c r="G32" s="165">
        <f aca="true" t="shared" si="9" ref="G32:G36">F32*E32</f>
        <v>0</v>
      </c>
      <c r="H32" s="164"/>
      <c r="I32" s="165">
        <f aca="true" t="shared" si="10" ref="I32:I36">H32*E32</f>
        <v>0</v>
      </c>
      <c r="J32" s="166">
        <f aca="true" t="shared" si="11" ref="J32:J36">I32+G32</f>
        <v>0</v>
      </c>
    </row>
    <row r="33" spans="1:10" s="128" customFormat="1" ht="10.5">
      <c r="A33" s="50">
        <f aca="true" t="shared" si="12" ref="A33:A46">A32+1</f>
        <v>27</v>
      </c>
      <c r="B33" s="51"/>
      <c r="C33" s="52" t="s">
        <v>171</v>
      </c>
      <c r="D33" s="20" t="s">
        <v>12</v>
      </c>
      <c r="E33" s="20">
        <v>33</v>
      </c>
      <c r="F33" s="27"/>
      <c r="G33" s="28">
        <f t="shared" si="9"/>
        <v>0</v>
      </c>
      <c r="H33" s="27"/>
      <c r="I33" s="28">
        <f t="shared" si="10"/>
        <v>0</v>
      </c>
      <c r="J33" s="46">
        <f t="shared" si="11"/>
        <v>0</v>
      </c>
    </row>
    <row r="34" spans="1:10" s="128" customFormat="1" ht="10.5">
      <c r="A34" s="50">
        <f t="shared" si="12"/>
        <v>28</v>
      </c>
      <c r="B34" s="51"/>
      <c r="C34" s="52" t="s">
        <v>172</v>
      </c>
      <c r="D34" s="20" t="s">
        <v>12</v>
      </c>
      <c r="E34" s="20">
        <v>33</v>
      </c>
      <c r="F34" s="27"/>
      <c r="G34" s="28">
        <f t="shared" si="9"/>
        <v>0</v>
      </c>
      <c r="H34" s="27"/>
      <c r="I34" s="28">
        <f t="shared" si="10"/>
        <v>0</v>
      </c>
      <c r="J34" s="46">
        <f t="shared" si="11"/>
        <v>0</v>
      </c>
    </row>
    <row r="35" spans="1:10" s="128" customFormat="1" ht="10.5">
      <c r="A35" s="50">
        <f t="shared" si="12"/>
        <v>29</v>
      </c>
      <c r="B35" s="51"/>
      <c r="C35" s="52" t="s">
        <v>165</v>
      </c>
      <c r="D35" s="20" t="s">
        <v>12</v>
      </c>
      <c r="E35" s="20">
        <v>20</v>
      </c>
      <c r="F35" s="27"/>
      <c r="G35" s="28">
        <f t="shared" si="9"/>
        <v>0</v>
      </c>
      <c r="H35" s="27"/>
      <c r="I35" s="28">
        <f t="shared" si="10"/>
        <v>0</v>
      </c>
      <c r="J35" s="46">
        <f t="shared" si="11"/>
        <v>0</v>
      </c>
    </row>
    <row r="36" spans="1:10" s="128" customFormat="1" ht="10.5">
      <c r="A36" s="50">
        <f t="shared" si="12"/>
        <v>30</v>
      </c>
      <c r="B36" s="51"/>
      <c r="C36" s="52" t="s">
        <v>166</v>
      </c>
      <c r="D36" s="20" t="s">
        <v>12</v>
      </c>
      <c r="E36" s="20">
        <v>20</v>
      </c>
      <c r="F36" s="27"/>
      <c r="G36" s="28">
        <f t="shared" si="9"/>
        <v>0</v>
      </c>
      <c r="H36" s="27"/>
      <c r="I36" s="28">
        <f t="shared" si="10"/>
        <v>0</v>
      </c>
      <c r="J36" s="46">
        <f t="shared" si="11"/>
        <v>0</v>
      </c>
    </row>
    <row r="37" spans="1:10" ht="15">
      <c r="A37" s="50">
        <f t="shared" si="12"/>
        <v>31</v>
      </c>
      <c r="B37" s="51"/>
      <c r="C37" s="52" t="s">
        <v>32</v>
      </c>
      <c r="D37" s="20" t="s">
        <v>12</v>
      </c>
      <c r="E37" s="20">
        <v>96</v>
      </c>
      <c r="F37" s="27"/>
      <c r="G37" s="48">
        <f aca="true" t="shared" si="13" ref="G37:G40">F37*E37</f>
        <v>0</v>
      </c>
      <c r="H37" s="27"/>
      <c r="I37" s="28">
        <f>H37*E37</f>
        <v>0</v>
      </c>
      <c r="J37" s="46">
        <f>I37+G37</f>
        <v>0</v>
      </c>
    </row>
    <row r="38" spans="1:10" s="128" customFormat="1" ht="10.5">
      <c r="A38" s="50">
        <f t="shared" si="12"/>
        <v>32</v>
      </c>
      <c r="B38" s="51"/>
      <c r="C38" s="52" t="s">
        <v>103</v>
      </c>
      <c r="D38" s="20" t="s">
        <v>12</v>
      </c>
      <c r="E38" s="20">
        <v>40</v>
      </c>
      <c r="F38" s="27"/>
      <c r="G38" s="28">
        <f t="shared" si="13"/>
        <v>0</v>
      </c>
      <c r="H38" s="27"/>
      <c r="I38" s="28">
        <f aca="true" t="shared" si="14" ref="I38:I40">H38*E38</f>
        <v>0</v>
      </c>
      <c r="J38" s="46">
        <f aca="true" t="shared" si="15" ref="J38:J40">I38+G38</f>
        <v>0</v>
      </c>
    </row>
    <row r="39" spans="1:10" s="128" customFormat="1" ht="10.5">
      <c r="A39" s="50">
        <f t="shared" si="12"/>
        <v>33</v>
      </c>
      <c r="B39" s="51"/>
      <c r="C39" s="52" t="s">
        <v>104</v>
      </c>
      <c r="D39" s="20" t="s">
        <v>12</v>
      </c>
      <c r="E39" s="20">
        <v>40</v>
      </c>
      <c r="F39" s="27"/>
      <c r="G39" s="28">
        <f t="shared" si="13"/>
        <v>0</v>
      </c>
      <c r="H39" s="27"/>
      <c r="I39" s="28">
        <f t="shared" si="14"/>
        <v>0</v>
      </c>
      <c r="J39" s="46">
        <f t="shared" si="15"/>
        <v>0</v>
      </c>
    </row>
    <row r="40" spans="1:10" s="128" customFormat="1" ht="10.5">
      <c r="A40" s="50">
        <f t="shared" si="12"/>
        <v>34</v>
      </c>
      <c r="B40" s="51"/>
      <c r="C40" s="52" t="s">
        <v>105</v>
      </c>
      <c r="D40" s="20" t="s">
        <v>12</v>
      </c>
      <c r="E40" s="20">
        <v>40</v>
      </c>
      <c r="F40" s="27"/>
      <c r="G40" s="28">
        <f t="shared" si="13"/>
        <v>0</v>
      </c>
      <c r="H40" s="27"/>
      <c r="I40" s="28">
        <f t="shared" si="14"/>
        <v>0</v>
      </c>
      <c r="J40" s="46">
        <f t="shared" si="15"/>
        <v>0</v>
      </c>
    </row>
    <row r="41" spans="1:10" ht="15">
      <c r="A41" s="50">
        <f t="shared" si="12"/>
        <v>35</v>
      </c>
      <c r="B41" s="51"/>
      <c r="C41" s="52" t="s">
        <v>44</v>
      </c>
      <c r="D41" s="20" t="s">
        <v>12</v>
      </c>
      <c r="E41" s="20">
        <v>112</v>
      </c>
      <c r="F41" s="27"/>
      <c r="G41" s="48">
        <f aca="true" t="shared" si="16" ref="G41:G46">F41*E41</f>
        <v>0</v>
      </c>
      <c r="H41" s="27"/>
      <c r="I41" s="28">
        <f>H41*E41</f>
        <v>0</v>
      </c>
      <c r="J41" s="46">
        <f>I41+G41</f>
        <v>0</v>
      </c>
    </row>
    <row r="42" spans="1:10" ht="15">
      <c r="A42" s="50">
        <f t="shared" si="12"/>
        <v>36</v>
      </c>
      <c r="B42" s="51"/>
      <c r="C42" s="52" t="s">
        <v>33</v>
      </c>
      <c r="D42" s="20" t="s">
        <v>12</v>
      </c>
      <c r="E42" s="20">
        <v>842</v>
      </c>
      <c r="F42" s="27"/>
      <c r="G42" s="48">
        <f t="shared" si="16"/>
        <v>0</v>
      </c>
      <c r="H42" s="27"/>
      <c r="I42" s="28">
        <f>H42*E42</f>
        <v>0</v>
      </c>
      <c r="J42" s="46">
        <f>I42+G42</f>
        <v>0</v>
      </c>
    </row>
    <row r="43" spans="1:10" ht="15">
      <c r="A43" s="50">
        <f t="shared" si="12"/>
        <v>37</v>
      </c>
      <c r="B43" s="51"/>
      <c r="C43" s="19" t="s">
        <v>141</v>
      </c>
      <c r="D43" s="20" t="s">
        <v>12</v>
      </c>
      <c r="E43" s="20">
        <v>608</v>
      </c>
      <c r="F43" s="27"/>
      <c r="G43" s="48">
        <f t="shared" si="16"/>
        <v>0</v>
      </c>
      <c r="H43" s="27"/>
      <c r="I43" s="28">
        <f>H43*E43</f>
        <v>0</v>
      </c>
      <c r="J43" s="46">
        <f>I43+G43</f>
        <v>0</v>
      </c>
    </row>
    <row r="44" spans="1:10" ht="15">
      <c r="A44" s="50">
        <f t="shared" si="12"/>
        <v>38</v>
      </c>
      <c r="B44" s="51"/>
      <c r="C44" s="19" t="s">
        <v>106</v>
      </c>
      <c r="D44" s="20" t="s">
        <v>12</v>
      </c>
      <c r="E44" s="20">
        <v>3009</v>
      </c>
      <c r="F44" s="27"/>
      <c r="G44" s="48">
        <f t="shared" si="16"/>
        <v>0</v>
      </c>
      <c r="H44" s="27"/>
      <c r="I44" s="28">
        <f>H44*E44</f>
        <v>0</v>
      </c>
      <c r="J44" s="46">
        <f>I44+G44</f>
        <v>0</v>
      </c>
    </row>
    <row r="45" spans="1:10" s="128" customFormat="1" ht="10.5">
      <c r="A45" s="50">
        <f t="shared" si="12"/>
        <v>39</v>
      </c>
      <c r="B45" s="51"/>
      <c r="C45" s="52" t="s">
        <v>181</v>
      </c>
      <c r="D45" s="20" t="s">
        <v>11</v>
      </c>
      <c r="E45" s="20">
        <v>42</v>
      </c>
      <c r="F45" s="27"/>
      <c r="G45" s="28">
        <f t="shared" si="16"/>
        <v>0</v>
      </c>
      <c r="H45" s="27"/>
      <c r="I45" s="28">
        <f aca="true" t="shared" si="17" ref="I45:I46">H45*E45</f>
        <v>0</v>
      </c>
      <c r="J45" s="46">
        <f aca="true" t="shared" si="18" ref="J45:J46">I45+G45</f>
        <v>0</v>
      </c>
    </row>
    <row r="46" spans="1:10" s="128" customFormat="1" ht="11.25" thickBot="1">
      <c r="A46" s="50">
        <f t="shared" si="12"/>
        <v>40</v>
      </c>
      <c r="B46" s="167"/>
      <c r="C46" s="168" t="s">
        <v>182</v>
      </c>
      <c r="D46" s="78" t="s">
        <v>11</v>
      </c>
      <c r="E46" s="78">
        <v>27</v>
      </c>
      <c r="F46" s="29"/>
      <c r="G46" s="131">
        <f t="shared" si="16"/>
        <v>0</v>
      </c>
      <c r="H46" s="29"/>
      <c r="I46" s="131">
        <f t="shared" si="17"/>
        <v>0</v>
      </c>
      <c r="J46" s="169">
        <f t="shared" si="18"/>
        <v>0</v>
      </c>
    </row>
    <row r="47" spans="1:10" ht="15.75" thickBot="1">
      <c r="A47" s="11"/>
      <c r="B47" s="12"/>
      <c r="C47" s="13" t="s">
        <v>56</v>
      </c>
      <c r="D47" s="14"/>
      <c r="E47" s="14"/>
      <c r="F47" s="15"/>
      <c r="G47" s="160"/>
      <c r="H47" s="15"/>
      <c r="I47" s="16"/>
      <c r="J47" s="25"/>
    </row>
    <row r="48" spans="1:10" ht="15">
      <c r="A48" s="50">
        <f>A46+1</f>
        <v>41</v>
      </c>
      <c r="B48" s="51"/>
      <c r="C48" s="52" t="s">
        <v>57</v>
      </c>
      <c r="D48" s="20" t="s">
        <v>11</v>
      </c>
      <c r="E48" s="20">
        <v>304</v>
      </c>
      <c r="F48" s="27"/>
      <c r="G48" s="48">
        <f>F48*E48</f>
        <v>0</v>
      </c>
      <c r="H48" s="27"/>
      <c r="I48" s="28">
        <f>H48*E48</f>
        <v>0</v>
      </c>
      <c r="J48" s="46">
        <f>I48+G48</f>
        <v>0</v>
      </c>
    </row>
    <row r="49" spans="1:10" ht="15">
      <c r="A49" s="50">
        <f aca="true" t="shared" si="19" ref="A49:A50">A48+1</f>
        <v>42</v>
      </c>
      <c r="B49" s="51"/>
      <c r="C49" s="52" t="s">
        <v>50</v>
      </c>
      <c r="D49" s="20" t="s">
        <v>11</v>
      </c>
      <c r="E49" s="20">
        <v>50</v>
      </c>
      <c r="F49" s="27"/>
      <c r="G49" s="48">
        <f>F49*E49</f>
        <v>0</v>
      </c>
      <c r="H49" s="27"/>
      <c r="I49" s="28">
        <f>H49*E49</f>
        <v>0</v>
      </c>
      <c r="J49" s="46">
        <f>I49+G49</f>
        <v>0</v>
      </c>
    </row>
    <row r="50" spans="1:10" ht="15.75" thickBot="1">
      <c r="A50" s="50">
        <f t="shared" si="19"/>
        <v>43</v>
      </c>
      <c r="B50" s="51"/>
      <c r="C50" s="52" t="s">
        <v>42</v>
      </c>
      <c r="D50" s="20" t="s">
        <v>11</v>
      </c>
      <c r="E50" s="20">
        <v>304</v>
      </c>
      <c r="F50" s="27"/>
      <c r="G50" s="48">
        <f>F50*E50</f>
        <v>0</v>
      </c>
      <c r="H50" s="27"/>
      <c r="I50" s="28">
        <f>H50*E50</f>
        <v>0</v>
      </c>
      <c r="J50" s="46">
        <f>I50+G50</f>
        <v>0</v>
      </c>
    </row>
    <row r="51" spans="1:10" ht="15.75" thickBot="1">
      <c r="A51" s="11"/>
      <c r="B51" s="12"/>
      <c r="C51" s="13" t="s">
        <v>18</v>
      </c>
      <c r="D51" s="14"/>
      <c r="E51" s="14"/>
      <c r="F51" s="15"/>
      <c r="G51" s="160"/>
      <c r="H51" s="26"/>
      <c r="I51" s="16"/>
      <c r="J51" s="25"/>
    </row>
    <row r="52" spans="1:10" ht="15">
      <c r="A52" s="50">
        <f>A50+1</f>
        <v>44</v>
      </c>
      <c r="B52" s="51"/>
      <c r="C52" s="52" t="s">
        <v>107</v>
      </c>
      <c r="D52" s="20" t="s">
        <v>11</v>
      </c>
      <c r="E52" s="20">
        <v>152</v>
      </c>
      <c r="F52" s="27"/>
      <c r="G52" s="48">
        <f>F52*E52</f>
        <v>0</v>
      </c>
      <c r="H52" s="27"/>
      <c r="I52" s="28">
        <f>H52*E52</f>
        <v>0</v>
      </c>
      <c r="J52" s="46">
        <f>I52+G52</f>
        <v>0</v>
      </c>
    </row>
    <row r="53" spans="1:10" ht="15.75" thickBot="1">
      <c r="A53" s="50">
        <f>A52+1</f>
        <v>45</v>
      </c>
      <c r="B53" s="51"/>
      <c r="C53" s="52" t="s">
        <v>34</v>
      </c>
      <c r="D53" s="20" t="s">
        <v>11</v>
      </c>
      <c r="E53" s="20">
        <v>304</v>
      </c>
      <c r="F53" s="27"/>
      <c r="G53" s="48">
        <f>F53*E53</f>
        <v>0</v>
      </c>
      <c r="H53" s="27"/>
      <c r="I53" s="28">
        <f>H53*E53</f>
        <v>0</v>
      </c>
      <c r="J53" s="46">
        <f>I53+G53</f>
        <v>0</v>
      </c>
    </row>
    <row r="54" spans="1:10" ht="15.75" thickBot="1">
      <c r="A54" s="11"/>
      <c r="B54" s="12"/>
      <c r="C54" s="13" t="s">
        <v>26</v>
      </c>
      <c r="D54" s="14"/>
      <c r="E54" s="14"/>
      <c r="F54" s="15"/>
      <c r="G54" s="160"/>
      <c r="H54" s="26"/>
      <c r="I54" s="16"/>
      <c r="J54" s="25"/>
    </row>
    <row r="55" spans="1:10" ht="15.75" thickBot="1">
      <c r="A55" s="50">
        <f>A53+1</f>
        <v>46</v>
      </c>
      <c r="B55" s="51"/>
      <c r="C55" s="52" t="s">
        <v>35</v>
      </c>
      <c r="D55" s="20" t="s">
        <v>11</v>
      </c>
      <c r="E55" s="20">
        <v>5</v>
      </c>
      <c r="F55" s="27"/>
      <c r="G55" s="48">
        <f>F55*E55</f>
        <v>0</v>
      </c>
      <c r="H55" s="27"/>
      <c r="I55" s="28">
        <f>H55*E55</f>
        <v>0</v>
      </c>
      <c r="J55" s="46">
        <f>I55+G55</f>
        <v>0</v>
      </c>
    </row>
    <row r="56" spans="1:10" ht="15.75" thickBot="1">
      <c r="A56" s="11"/>
      <c r="B56" s="12"/>
      <c r="C56" s="13" t="s">
        <v>108</v>
      </c>
      <c r="D56" s="14"/>
      <c r="E56" s="14"/>
      <c r="F56" s="15"/>
      <c r="G56" s="160"/>
      <c r="H56" s="26"/>
      <c r="I56" s="16"/>
      <c r="J56" s="25"/>
    </row>
    <row r="57" spans="1:10" ht="15">
      <c r="A57" s="50">
        <f>A55+1</f>
        <v>47</v>
      </c>
      <c r="B57" s="51"/>
      <c r="C57" s="52" t="s">
        <v>109</v>
      </c>
      <c r="D57" s="20" t="s">
        <v>11</v>
      </c>
      <c r="E57" s="20">
        <v>52</v>
      </c>
      <c r="F57" s="27"/>
      <c r="G57" s="48">
        <f aca="true" t="shared" si="20" ref="G57:G62">F57*E57</f>
        <v>0</v>
      </c>
      <c r="H57" s="27"/>
      <c r="I57" s="28">
        <f aca="true" t="shared" si="21" ref="I57:I62">H57*E57</f>
        <v>0</v>
      </c>
      <c r="J57" s="46">
        <f aca="true" t="shared" si="22" ref="J57:J62">I57+G57</f>
        <v>0</v>
      </c>
    </row>
    <row r="58" spans="1:10" ht="15">
      <c r="A58" s="50">
        <f aca="true" t="shared" si="23" ref="A58:A62">A57+1</f>
        <v>48</v>
      </c>
      <c r="B58" s="51"/>
      <c r="C58" s="52" t="s">
        <v>147</v>
      </c>
      <c r="D58" s="20" t="s">
        <v>11</v>
      </c>
      <c r="E58" s="20">
        <v>20</v>
      </c>
      <c r="F58" s="27"/>
      <c r="G58" s="48">
        <f t="shared" si="20"/>
        <v>0</v>
      </c>
      <c r="H58" s="27"/>
      <c r="I58" s="28">
        <f t="shared" si="21"/>
        <v>0</v>
      </c>
      <c r="J58" s="46">
        <f t="shared" si="22"/>
        <v>0</v>
      </c>
    </row>
    <row r="59" spans="1:10" ht="15">
      <c r="A59" s="50">
        <f t="shared" si="23"/>
        <v>49</v>
      </c>
      <c r="B59" s="51"/>
      <c r="C59" s="52" t="s">
        <v>110</v>
      </c>
      <c r="D59" s="20" t="s">
        <v>111</v>
      </c>
      <c r="E59" s="20">
        <v>6</v>
      </c>
      <c r="F59" s="27"/>
      <c r="G59" s="48">
        <f t="shared" si="20"/>
        <v>0</v>
      </c>
      <c r="H59" s="27"/>
      <c r="I59" s="28">
        <f t="shared" si="21"/>
        <v>0</v>
      </c>
      <c r="J59" s="46">
        <f t="shared" si="22"/>
        <v>0</v>
      </c>
    </row>
    <row r="60" spans="1:10" ht="15">
      <c r="A60" s="50">
        <f t="shared" si="23"/>
        <v>50</v>
      </c>
      <c r="B60" s="51"/>
      <c r="C60" s="52" t="s">
        <v>112</v>
      </c>
      <c r="D60" s="20" t="s">
        <v>11</v>
      </c>
      <c r="E60" s="20">
        <v>50</v>
      </c>
      <c r="F60" s="27"/>
      <c r="G60" s="48">
        <f t="shared" si="20"/>
        <v>0</v>
      </c>
      <c r="H60" s="27"/>
      <c r="I60" s="28">
        <f t="shared" si="21"/>
        <v>0</v>
      </c>
      <c r="J60" s="46">
        <f t="shared" si="22"/>
        <v>0</v>
      </c>
    </row>
    <row r="61" spans="1:10" ht="15">
      <c r="A61" s="50">
        <f t="shared" si="23"/>
        <v>51</v>
      </c>
      <c r="B61" s="51"/>
      <c r="C61" s="52" t="s">
        <v>113</v>
      </c>
      <c r="D61" s="20" t="s">
        <v>11</v>
      </c>
      <c r="E61" s="20">
        <v>50</v>
      </c>
      <c r="F61" s="27"/>
      <c r="G61" s="48">
        <f t="shared" si="20"/>
        <v>0</v>
      </c>
      <c r="H61" s="27"/>
      <c r="I61" s="28">
        <f t="shared" si="21"/>
        <v>0</v>
      </c>
      <c r="J61" s="46">
        <f t="shared" si="22"/>
        <v>0</v>
      </c>
    </row>
    <row r="62" spans="1:10" ht="15.75" thickBot="1">
      <c r="A62" s="50">
        <f t="shared" si="23"/>
        <v>52</v>
      </c>
      <c r="B62" s="51"/>
      <c r="C62" s="52" t="s">
        <v>187</v>
      </c>
      <c r="D62" s="20" t="s">
        <v>11</v>
      </c>
      <c r="E62" s="20">
        <v>6</v>
      </c>
      <c r="F62" s="27"/>
      <c r="G62" s="48">
        <f t="shared" si="20"/>
        <v>0</v>
      </c>
      <c r="H62" s="27"/>
      <c r="I62" s="28">
        <f t="shared" si="21"/>
        <v>0</v>
      </c>
      <c r="J62" s="46">
        <f t="shared" si="22"/>
        <v>0</v>
      </c>
    </row>
    <row r="63" spans="1:10" ht="15.75" thickBot="1">
      <c r="A63" s="11"/>
      <c r="B63" s="12"/>
      <c r="C63" s="13" t="s">
        <v>19</v>
      </c>
      <c r="D63" s="14"/>
      <c r="E63" s="14"/>
      <c r="F63" s="15"/>
      <c r="G63" s="160"/>
      <c r="H63" s="26"/>
      <c r="I63" s="16"/>
      <c r="J63" s="25"/>
    </row>
    <row r="64" spans="1:10" ht="15">
      <c r="A64" s="50">
        <f>A62+1</f>
        <v>53</v>
      </c>
      <c r="B64" s="51"/>
      <c r="C64" s="52" t="s">
        <v>114</v>
      </c>
      <c r="D64" s="20" t="s">
        <v>12</v>
      </c>
      <c r="E64" s="20">
        <v>67</v>
      </c>
      <c r="F64" s="27"/>
      <c r="G64" s="48">
        <f aca="true" t="shared" si="24" ref="G64:G71">F64*E64</f>
        <v>0</v>
      </c>
      <c r="H64" s="27"/>
      <c r="I64" s="28">
        <f aca="true" t="shared" si="25" ref="I64:I71">H64*E64</f>
        <v>0</v>
      </c>
      <c r="J64" s="46">
        <f aca="true" t="shared" si="26" ref="J64:J71">I64+G64</f>
        <v>0</v>
      </c>
    </row>
    <row r="65" spans="1:10" ht="15">
      <c r="A65" s="50">
        <f aca="true" t="shared" si="27" ref="A65:A71">A64+1</f>
        <v>54</v>
      </c>
      <c r="B65" s="51"/>
      <c r="C65" s="52" t="s">
        <v>148</v>
      </c>
      <c r="D65" s="20" t="s">
        <v>12</v>
      </c>
      <c r="E65" s="20">
        <v>67</v>
      </c>
      <c r="F65" s="27"/>
      <c r="G65" s="48">
        <f t="shared" si="24"/>
        <v>0</v>
      </c>
      <c r="H65" s="27"/>
      <c r="I65" s="28">
        <f t="shared" si="25"/>
        <v>0</v>
      </c>
      <c r="J65" s="46">
        <f t="shared" si="26"/>
        <v>0</v>
      </c>
    </row>
    <row r="66" spans="1:10" ht="15">
      <c r="A66" s="50">
        <f t="shared" si="27"/>
        <v>55</v>
      </c>
      <c r="B66" s="51"/>
      <c r="C66" s="52" t="s">
        <v>149</v>
      </c>
      <c r="D66" s="20" t="s">
        <v>12</v>
      </c>
      <c r="E66" s="20">
        <v>145</v>
      </c>
      <c r="F66" s="27"/>
      <c r="G66" s="48">
        <f t="shared" si="24"/>
        <v>0</v>
      </c>
      <c r="H66" s="27"/>
      <c r="I66" s="28">
        <f t="shared" si="25"/>
        <v>0</v>
      </c>
      <c r="J66" s="46">
        <f t="shared" si="26"/>
        <v>0</v>
      </c>
    </row>
    <row r="67" spans="1:10" ht="15">
      <c r="A67" s="50">
        <f t="shared" si="27"/>
        <v>56</v>
      </c>
      <c r="B67" s="51"/>
      <c r="C67" s="52" t="s">
        <v>173</v>
      </c>
      <c r="D67" s="20" t="s">
        <v>12</v>
      </c>
      <c r="E67" s="20">
        <v>138</v>
      </c>
      <c r="F67" s="27"/>
      <c r="G67" s="48">
        <f aca="true" t="shared" si="28" ref="G67">F67*E67</f>
        <v>0</v>
      </c>
      <c r="H67" s="27"/>
      <c r="I67" s="28">
        <f aca="true" t="shared" si="29" ref="I67">H67*E67</f>
        <v>0</v>
      </c>
      <c r="J67" s="46">
        <f aca="true" t="shared" si="30" ref="J67">I67+G67</f>
        <v>0</v>
      </c>
    </row>
    <row r="68" spans="1:10" ht="15">
      <c r="A68" s="50">
        <f t="shared" si="27"/>
        <v>57</v>
      </c>
      <c r="B68" s="51"/>
      <c r="C68" s="52" t="s">
        <v>115</v>
      </c>
      <c r="D68" s="20" t="s">
        <v>12</v>
      </c>
      <c r="E68" s="20">
        <v>2002</v>
      </c>
      <c r="F68" s="27"/>
      <c r="G68" s="48">
        <f t="shared" si="24"/>
        <v>0</v>
      </c>
      <c r="H68" s="27"/>
      <c r="I68" s="28">
        <f t="shared" si="25"/>
        <v>0</v>
      </c>
      <c r="J68" s="46">
        <f t="shared" si="26"/>
        <v>0</v>
      </c>
    </row>
    <row r="69" spans="1:10" ht="15">
      <c r="A69" s="50">
        <f t="shared" si="27"/>
        <v>58</v>
      </c>
      <c r="B69" s="51"/>
      <c r="C69" s="52" t="s">
        <v>150</v>
      </c>
      <c r="D69" s="20" t="s">
        <v>12</v>
      </c>
      <c r="E69" s="20">
        <v>20</v>
      </c>
      <c r="F69" s="27"/>
      <c r="G69" s="48">
        <f t="shared" si="24"/>
        <v>0</v>
      </c>
      <c r="H69" s="27"/>
      <c r="I69" s="28">
        <f t="shared" si="25"/>
        <v>0</v>
      </c>
      <c r="J69" s="46">
        <f t="shared" si="26"/>
        <v>0</v>
      </c>
    </row>
    <row r="70" spans="1:10" ht="15">
      <c r="A70" s="50">
        <f t="shared" si="27"/>
        <v>59</v>
      </c>
      <c r="B70" s="51"/>
      <c r="C70" s="52" t="s">
        <v>151</v>
      </c>
      <c r="D70" s="20" t="s">
        <v>11</v>
      </c>
      <c r="E70" s="20">
        <v>60</v>
      </c>
      <c r="F70" s="27"/>
      <c r="G70" s="48">
        <f t="shared" si="24"/>
        <v>0</v>
      </c>
      <c r="H70" s="27"/>
      <c r="I70" s="28">
        <f t="shared" si="25"/>
        <v>0</v>
      </c>
      <c r="J70" s="46">
        <f t="shared" si="26"/>
        <v>0</v>
      </c>
    </row>
    <row r="71" spans="1:10" ht="15.75" thickBot="1">
      <c r="A71" s="50">
        <f t="shared" si="27"/>
        <v>60</v>
      </c>
      <c r="B71" s="51"/>
      <c r="C71" s="52" t="s">
        <v>152</v>
      </c>
      <c r="D71" s="20" t="s">
        <v>12</v>
      </c>
      <c r="E71" s="20">
        <v>42</v>
      </c>
      <c r="F71" s="27"/>
      <c r="G71" s="48">
        <f t="shared" si="24"/>
        <v>0</v>
      </c>
      <c r="H71" s="27"/>
      <c r="I71" s="28">
        <f t="shared" si="25"/>
        <v>0</v>
      </c>
      <c r="J71" s="46">
        <f t="shared" si="26"/>
        <v>0</v>
      </c>
    </row>
    <row r="72" spans="1:10" ht="15.75" thickBot="1">
      <c r="A72" s="11"/>
      <c r="B72" s="12"/>
      <c r="C72" s="13" t="s">
        <v>20</v>
      </c>
      <c r="D72" s="14"/>
      <c r="E72" s="14"/>
      <c r="F72" s="15"/>
      <c r="G72" s="160"/>
      <c r="H72" s="26"/>
      <c r="I72" s="16"/>
      <c r="J72" s="25"/>
    </row>
    <row r="73" spans="1:10" ht="15">
      <c r="A73" s="50">
        <f>A71+1</f>
        <v>61</v>
      </c>
      <c r="B73" s="51"/>
      <c r="C73" s="52" t="s">
        <v>153</v>
      </c>
      <c r="D73" s="20" t="s">
        <v>11</v>
      </c>
      <c r="E73" s="20">
        <v>95</v>
      </c>
      <c r="F73" s="27"/>
      <c r="G73" s="48">
        <f>F73*E73</f>
        <v>0</v>
      </c>
      <c r="H73" s="27"/>
      <c r="I73" s="28">
        <f>H73*E73</f>
        <v>0</v>
      </c>
      <c r="J73" s="46">
        <f>I73+G73</f>
        <v>0</v>
      </c>
    </row>
    <row r="74" spans="1:10" ht="15">
      <c r="A74" s="50">
        <f aca="true" t="shared" si="31" ref="A74:A75">A73+1</f>
        <v>62</v>
      </c>
      <c r="B74" s="51"/>
      <c r="C74" s="52" t="s">
        <v>116</v>
      </c>
      <c r="D74" s="20" t="s">
        <v>11</v>
      </c>
      <c r="E74" s="20">
        <v>1000</v>
      </c>
      <c r="F74" s="27"/>
      <c r="G74" s="48">
        <f>F74*E74</f>
        <v>0</v>
      </c>
      <c r="H74" s="27"/>
      <c r="I74" s="28">
        <f>H74*E74</f>
        <v>0</v>
      </c>
      <c r="J74" s="46">
        <f>I74+G74</f>
        <v>0</v>
      </c>
    </row>
    <row r="75" spans="1:10" ht="15.75" thickBot="1">
      <c r="A75" s="50">
        <f t="shared" si="31"/>
        <v>63</v>
      </c>
      <c r="B75" s="51"/>
      <c r="C75" s="52" t="s">
        <v>117</v>
      </c>
      <c r="D75" s="20" t="s">
        <v>11</v>
      </c>
      <c r="E75" s="20">
        <v>1000</v>
      </c>
      <c r="F75" s="27"/>
      <c r="G75" s="48">
        <f>F75*E75</f>
        <v>0</v>
      </c>
      <c r="H75" s="27"/>
      <c r="I75" s="28">
        <f>H75*E75</f>
        <v>0</v>
      </c>
      <c r="J75" s="46">
        <f>I75+G75</f>
        <v>0</v>
      </c>
    </row>
    <row r="76" spans="1:10" s="17" customFormat="1" ht="11.25" thickBot="1">
      <c r="A76" s="11"/>
      <c r="B76" s="12"/>
      <c r="C76" s="13" t="s">
        <v>96</v>
      </c>
      <c r="D76" s="14"/>
      <c r="E76" s="14"/>
      <c r="F76" s="15"/>
      <c r="G76" s="16"/>
      <c r="H76" s="26"/>
      <c r="I76" s="16"/>
      <c r="J76" s="25"/>
    </row>
    <row r="77" spans="1:10" s="128" customFormat="1" ht="10.5">
      <c r="A77" s="50">
        <f>A75+1</f>
        <v>64</v>
      </c>
      <c r="B77" s="51"/>
      <c r="C77" s="52" t="s">
        <v>178</v>
      </c>
      <c r="D77" s="20" t="s">
        <v>11</v>
      </c>
      <c r="E77" s="20">
        <v>5</v>
      </c>
      <c r="F77" s="27"/>
      <c r="G77" s="28">
        <f aca="true" t="shared" si="32" ref="G77:G80">F77*E77</f>
        <v>0</v>
      </c>
      <c r="H77" s="27"/>
      <c r="I77" s="28">
        <f aca="true" t="shared" si="33" ref="I77:I81">H77*E77</f>
        <v>0</v>
      </c>
      <c r="J77" s="46">
        <f aca="true" t="shared" si="34" ref="J77:J81">I77+G77</f>
        <v>0</v>
      </c>
    </row>
    <row r="78" spans="1:10" s="128" customFormat="1" ht="10.5">
      <c r="A78" s="50">
        <f aca="true" t="shared" si="35" ref="A78:A81">A77+1</f>
        <v>65</v>
      </c>
      <c r="B78" s="51"/>
      <c r="C78" s="52" t="s">
        <v>163</v>
      </c>
      <c r="D78" s="20" t="s">
        <v>11</v>
      </c>
      <c r="E78" s="20">
        <v>12</v>
      </c>
      <c r="F78" s="27"/>
      <c r="G78" s="28">
        <f t="shared" si="32"/>
        <v>0</v>
      </c>
      <c r="H78" s="27"/>
      <c r="I78" s="28">
        <f t="shared" si="33"/>
        <v>0</v>
      </c>
      <c r="J78" s="46">
        <f t="shared" si="34"/>
        <v>0</v>
      </c>
    </row>
    <row r="79" spans="1:10" s="128" customFormat="1" ht="10.5">
      <c r="A79" s="50">
        <f t="shared" si="35"/>
        <v>66</v>
      </c>
      <c r="B79" s="51"/>
      <c r="C79" s="52" t="s">
        <v>164</v>
      </c>
      <c r="D79" s="20" t="s">
        <v>11</v>
      </c>
      <c r="E79" s="20">
        <v>20</v>
      </c>
      <c r="F79" s="27"/>
      <c r="G79" s="28">
        <f t="shared" si="32"/>
        <v>0</v>
      </c>
      <c r="H79" s="27"/>
      <c r="I79" s="28">
        <f t="shared" si="33"/>
        <v>0</v>
      </c>
      <c r="J79" s="46">
        <f t="shared" si="34"/>
        <v>0</v>
      </c>
    </row>
    <row r="80" spans="1:10" s="128" customFormat="1" ht="10.5">
      <c r="A80" s="50">
        <f t="shared" si="35"/>
        <v>67</v>
      </c>
      <c r="B80" s="51"/>
      <c r="C80" s="52" t="s">
        <v>179</v>
      </c>
      <c r="D80" s="20" t="s">
        <v>11</v>
      </c>
      <c r="E80" s="20">
        <v>11</v>
      </c>
      <c r="F80" s="27"/>
      <c r="G80" s="28">
        <f t="shared" si="32"/>
        <v>0</v>
      </c>
      <c r="H80" s="27"/>
      <c r="I80" s="28">
        <f t="shared" si="33"/>
        <v>0</v>
      </c>
      <c r="J80" s="46">
        <f t="shared" si="34"/>
        <v>0</v>
      </c>
    </row>
    <row r="81" spans="1:10" s="128" customFormat="1" ht="11.25" thickBot="1">
      <c r="A81" s="50">
        <f t="shared" si="35"/>
        <v>68</v>
      </c>
      <c r="B81" s="51"/>
      <c r="C81" s="52" t="s">
        <v>37</v>
      </c>
      <c r="D81" s="20" t="s">
        <v>11</v>
      </c>
      <c r="E81" s="20">
        <v>29</v>
      </c>
      <c r="F81" s="27"/>
      <c r="G81" s="28">
        <f>F81*E81</f>
        <v>0</v>
      </c>
      <c r="H81" s="27"/>
      <c r="I81" s="28">
        <f t="shared" si="33"/>
        <v>0</v>
      </c>
      <c r="J81" s="46">
        <f t="shared" si="34"/>
        <v>0</v>
      </c>
    </row>
    <row r="82" spans="1:10" ht="15.75" thickBot="1">
      <c r="A82" s="11"/>
      <c r="B82" s="12"/>
      <c r="C82" s="13" t="s">
        <v>27</v>
      </c>
      <c r="D82" s="14"/>
      <c r="E82" s="14"/>
      <c r="F82" s="15"/>
      <c r="G82" s="160"/>
      <c r="H82" s="26"/>
      <c r="I82" s="16"/>
      <c r="J82" s="25"/>
    </row>
    <row r="83" spans="1:10" ht="15">
      <c r="A83" s="50">
        <f>A81+1</f>
        <v>69</v>
      </c>
      <c r="B83" s="18"/>
      <c r="C83" s="19" t="s">
        <v>28</v>
      </c>
      <c r="D83" s="20" t="s">
        <v>11</v>
      </c>
      <c r="E83" s="1">
        <v>3</v>
      </c>
      <c r="F83" s="27"/>
      <c r="G83" s="48">
        <f aca="true" t="shared" si="36" ref="G83:G89">F83*E83</f>
        <v>0</v>
      </c>
      <c r="H83" s="55"/>
      <c r="I83" s="28">
        <f aca="true" t="shared" si="37" ref="I83:I89">H83*E83</f>
        <v>0</v>
      </c>
      <c r="J83" s="46">
        <f aca="true" t="shared" si="38" ref="J83:J89">I83+G83</f>
        <v>0</v>
      </c>
    </row>
    <row r="84" spans="1:10" ht="15">
      <c r="A84" s="50">
        <f aca="true" t="shared" si="39" ref="A84:A89">A83+1</f>
        <v>70</v>
      </c>
      <c r="B84" s="51"/>
      <c r="C84" s="19" t="s">
        <v>36</v>
      </c>
      <c r="D84" s="20" t="s">
        <v>48</v>
      </c>
      <c r="E84" s="20">
        <v>6</v>
      </c>
      <c r="F84" s="27"/>
      <c r="G84" s="48">
        <f t="shared" si="36"/>
        <v>0</v>
      </c>
      <c r="H84" s="55"/>
      <c r="I84" s="28">
        <f t="shared" si="37"/>
        <v>0</v>
      </c>
      <c r="J84" s="46">
        <f t="shared" si="38"/>
        <v>0</v>
      </c>
    </row>
    <row r="85" spans="1:10" ht="15">
      <c r="A85" s="50">
        <f t="shared" si="39"/>
        <v>71</v>
      </c>
      <c r="B85" s="51"/>
      <c r="C85" s="19" t="s">
        <v>174</v>
      </c>
      <c r="D85" s="20" t="s">
        <v>48</v>
      </c>
      <c r="E85" s="20">
        <v>4</v>
      </c>
      <c r="F85" s="27"/>
      <c r="G85" s="48">
        <f t="shared" si="36"/>
        <v>0</v>
      </c>
      <c r="H85" s="55"/>
      <c r="I85" s="28">
        <f t="shared" si="37"/>
        <v>0</v>
      </c>
      <c r="J85" s="46">
        <f t="shared" si="38"/>
        <v>0</v>
      </c>
    </row>
    <row r="86" spans="1:10" ht="15">
      <c r="A86" s="50">
        <f t="shared" si="39"/>
        <v>72</v>
      </c>
      <c r="B86" s="51"/>
      <c r="C86" s="19" t="s">
        <v>175</v>
      </c>
      <c r="D86" s="20" t="s">
        <v>48</v>
      </c>
      <c r="E86" s="20">
        <v>5</v>
      </c>
      <c r="F86" s="27"/>
      <c r="G86" s="48">
        <f aca="true" t="shared" si="40" ref="G86">F86*E86</f>
        <v>0</v>
      </c>
      <c r="H86" s="55"/>
      <c r="I86" s="28">
        <f aca="true" t="shared" si="41" ref="I86">H86*E86</f>
        <v>0</v>
      </c>
      <c r="J86" s="46">
        <f aca="true" t="shared" si="42" ref="J86">I86+G86</f>
        <v>0</v>
      </c>
    </row>
    <row r="87" spans="1:10" ht="15">
      <c r="A87" s="50">
        <f t="shared" si="39"/>
        <v>73</v>
      </c>
      <c r="B87" s="51"/>
      <c r="C87" s="19" t="s">
        <v>21</v>
      </c>
      <c r="D87" s="20" t="s">
        <v>11</v>
      </c>
      <c r="E87" s="20">
        <v>20</v>
      </c>
      <c r="F87" s="27"/>
      <c r="G87" s="48">
        <f t="shared" si="36"/>
        <v>0</v>
      </c>
      <c r="H87" s="55"/>
      <c r="I87" s="28">
        <f t="shared" si="37"/>
        <v>0</v>
      </c>
      <c r="J87" s="46">
        <f t="shared" si="38"/>
        <v>0</v>
      </c>
    </row>
    <row r="88" spans="1:10" ht="15">
      <c r="A88" s="50">
        <f t="shared" si="39"/>
        <v>74</v>
      </c>
      <c r="B88" s="51"/>
      <c r="C88" s="52" t="s">
        <v>118</v>
      </c>
      <c r="D88" s="20" t="s">
        <v>11</v>
      </c>
      <c r="E88" s="20">
        <v>200</v>
      </c>
      <c r="F88" s="27"/>
      <c r="G88" s="48">
        <f t="shared" si="36"/>
        <v>0</v>
      </c>
      <c r="H88" s="27"/>
      <c r="I88" s="28">
        <f t="shared" si="37"/>
        <v>0</v>
      </c>
      <c r="J88" s="46">
        <f t="shared" si="38"/>
        <v>0</v>
      </c>
    </row>
    <row r="89" spans="1:10" s="128" customFormat="1" ht="11.25" thickBot="1">
      <c r="A89" s="50">
        <f t="shared" si="39"/>
        <v>75</v>
      </c>
      <c r="B89" s="51"/>
      <c r="C89" s="52" t="s">
        <v>180</v>
      </c>
      <c r="D89" s="20" t="s">
        <v>11</v>
      </c>
      <c r="E89" s="20">
        <v>29</v>
      </c>
      <c r="F89" s="27"/>
      <c r="G89" s="28">
        <f t="shared" si="36"/>
        <v>0</v>
      </c>
      <c r="H89" s="27"/>
      <c r="I89" s="28">
        <f t="shared" si="37"/>
        <v>0</v>
      </c>
      <c r="J89" s="46">
        <f t="shared" si="38"/>
        <v>0</v>
      </c>
    </row>
    <row r="90" spans="1:10" ht="15.75" thickBot="1">
      <c r="A90" s="11"/>
      <c r="B90" s="12"/>
      <c r="C90" s="13" t="s">
        <v>22</v>
      </c>
      <c r="D90" s="14"/>
      <c r="E90" s="14"/>
      <c r="F90" s="15"/>
      <c r="G90" s="160"/>
      <c r="H90" s="26"/>
      <c r="I90" s="16"/>
      <c r="J90" s="25"/>
    </row>
    <row r="91" spans="1:10" ht="15">
      <c r="A91" s="50">
        <f>A89+1</f>
        <v>76</v>
      </c>
      <c r="B91" s="51"/>
      <c r="C91" s="52" t="s">
        <v>45</v>
      </c>
      <c r="D91" s="20" t="s">
        <v>11</v>
      </c>
      <c r="E91" s="20">
        <v>2</v>
      </c>
      <c r="F91" s="27"/>
      <c r="G91" s="48">
        <f aca="true" t="shared" si="43" ref="G91:G99">F91*E91</f>
        <v>0</v>
      </c>
      <c r="H91" s="27"/>
      <c r="I91" s="28">
        <f aca="true" t="shared" si="44" ref="I91:I99">H91*E91</f>
        <v>0</v>
      </c>
      <c r="J91" s="46">
        <f aca="true" t="shared" si="45" ref="J91:J99">I91+G91</f>
        <v>0</v>
      </c>
    </row>
    <row r="92" spans="1:10" ht="15">
      <c r="A92" s="50">
        <f aca="true" t="shared" si="46" ref="A92:A99">A91+1</f>
        <v>77</v>
      </c>
      <c r="B92" s="51"/>
      <c r="C92" s="52" t="s">
        <v>23</v>
      </c>
      <c r="D92" s="20" t="s">
        <v>11</v>
      </c>
      <c r="E92" s="20">
        <v>3</v>
      </c>
      <c r="F92" s="27"/>
      <c r="G92" s="48">
        <f t="shared" si="43"/>
        <v>0</v>
      </c>
      <c r="H92" s="27"/>
      <c r="I92" s="28">
        <f t="shared" si="44"/>
        <v>0</v>
      </c>
      <c r="J92" s="46">
        <f t="shared" si="45"/>
        <v>0</v>
      </c>
    </row>
    <row r="93" spans="1:10" ht="15">
      <c r="A93" s="50">
        <f t="shared" si="46"/>
        <v>78</v>
      </c>
      <c r="B93" s="51"/>
      <c r="C93" s="52" t="s">
        <v>58</v>
      </c>
      <c r="D93" s="20" t="s">
        <v>11</v>
      </c>
      <c r="E93" s="20">
        <v>4</v>
      </c>
      <c r="F93" s="27"/>
      <c r="G93" s="48">
        <f t="shared" si="43"/>
        <v>0</v>
      </c>
      <c r="H93" s="27"/>
      <c r="I93" s="28">
        <f t="shared" si="44"/>
        <v>0</v>
      </c>
      <c r="J93" s="46">
        <f t="shared" si="45"/>
        <v>0</v>
      </c>
    </row>
    <row r="94" spans="1:10" ht="15">
      <c r="A94" s="50">
        <f t="shared" si="46"/>
        <v>79</v>
      </c>
      <c r="B94" s="51"/>
      <c r="C94" s="52" t="s">
        <v>59</v>
      </c>
      <c r="D94" s="20" t="s">
        <v>11</v>
      </c>
      <c r="E94" s="20">
        <v>8</v>
      </c>
      <c r="F94" s="27"/>
      <c r="G94" s="48">
        <f>F94*E94</f>
        <v>0</v>
      </c>
      <c r="H94" s="27"/>
      <c r="I94" s="28">
        <f t="shared" si="44"/>
        <v>0</v>
      </c>
      <c r="J94" s="46">
        <f t="shared" si="45"/>
        <v>0</v>
      </c>
    </row>
    <row r="95" spans="1:10" ht="15">
      <c r="A95" s="50">
        <f t="shared" si="46"/>
        <v>80</v>
      </c>
      <c r="B95" s="51"/>
      <c r="C95" s="19" t="s">
        <v>154</v>
      </c>
      <c r="D95" s="20" t="s">
        <v>11</v>
      </c>
      <c r="E95" s="20">
        <v>3</v>
      </c>
      <c r="F95" s="27"/>
      <c r="G95" s="48">
        <f aca="true" t="shared" si="47" ref="G95:G96">F95*E95</f>
        <v>0</v>
      </c>
      <c r="H95" s="55"/>
      <c r="I95" s="28">
        <f t="shared" si="44"/>
        <v>0</v>
      </c>
      <c r="J95" s="46">
        <f t="shared" si="45"/>
        <v>0</v>
      </c>
    </row>
    <row r="96" spans="1:10" ht="15">
      <c r="A96" s="50">
        <f t="shared" si="46"/>
        <v>81</v>
      </c>
      <c r="B96" s="51"/>
      <c r="C96" s="19" t="s">
        <v>38</v>
      </c>
      <c r="D96" s="20" t="s">
        <v>39</v>
      </c>
      <c r="E96" s="20">
        <v>3</v>
      </c>
      <c r="F96" s="27"/>
      <c r="G96" s="48">
        <f t="shared" si="47"/>
        <v>0</v>
      </c>
      <c r="H96" s="55"/>
      <c r="I96" s="28">
        <f t="shared" si="44"/>
        <v>0</v>
      </c>
      <c r="J96" s="46">
        <f t="shared" si="45"/>
        <v>0</v>
      </c>
    </row>
    <row r="97" spans="1:10" ht="15">
      <c r="A97" s="50">
        <f t="shared" si="46"/>
        <v>82</v>
      </c>
      <c r="B97" s="51"/>
      <c r="C97" s="19" t="s">
        <v>155</v>
      </c>
      <c r="D97" s="20" t="s">
        <v>25</v>
      </c>
      <c r="E97" s="20">
        <v>90</v>
      </c>
      <c r="F97" s="27"/>
      <c r="G97" s="48">
        <f t="shared" si="43"/>
        <v>0</v>
      </c>
      <c r="H97" s="27"/>
      <c r="I97" s="28">
        <f t="shared" si="44"/>
        <v>0</v>
      </c>
      <c r="J97" s="46">
        <f t="shared" si="45"/>
        <v>0</v>
      </c>
    </row>
    <row r="98" spans="1:10" ht="15">
      <c r="A98" s="50">
        <f t="shared" si="46"/>
        <v>83</v>
      </c>
      <c r="B98" s="51"/>
      <c r="C98" s="52" t="s">
        <v>40</v>
      </c>
      <c r="D98" s="20" t="s">
        <v>25</v>
      </c>
      <c r="E98" s="20">
        <v>60</v>
      </c>
      <c r="F98" s="27"/>
      <c r="G98" s="48">
        <f t="shared" si="43"/>
        <v>0</v>
      </c>
      <c r="H98" s="27"/>
      <c r="I98" s="28">
        <f t="shared" si="44"/>
        <v>0</v>
      </c>
      <c r="J98" s="46">
        <f t="shared" si="45"/>
        <v>0</v>
      </c>
    </row>
    <row r="99" spans="1:10" ht="15.75" thickBot="1">
      <c r="A99" s="50">
        <f t="shared" si="46"/>
        <v>84</v>
      </c>
      <c r="B99" s="51"/>
      <c r="C99" s="52" t="s">
        <v>60</v>
      </c>
      <c r="D99" s="20" t="s">
        <v>25</v>
      </c>
      <c r="E99" s="20">
        <v>60</v>
      </c>
      <c r="F99" s="27"/>
      <c r="G99" s="48">
        <f t="shared" si="43"/>
        <v>0</v>
      </c>
      <c r="H99" s="27"/>
      <c r="I99" s="28">
        <f t="shared" si="44"/>
        <v>0</v>
      </c>
      <c r="J99" s="46">
        <f t="shared" si="45"/>
        <v>0</v>
      </c>
    </row>
    <row r="100" spans="1:10" ht="15.75" thickBot="1">
      <c r="A100" s="11"/>
      <c r="B100" s="12"/>
      <c r="C100" s="13" t="s">
        <v>41</v>
      </c>
      <c r="D100" s="14"/>
      <c r="E100" s="14"/>
      <c r="F100" s="15"/>
      <c r="G100" s="160"/>
      <c r="H100" s="26"/>
      <c r="I100" s="16"/>
      <c r="J100" s="25"/>
    </row>
    <row r="101" spans="1:10" ht="15">
      <c r="A101" s="50">
        <f>A99+1</f>
        <v>85</v>
      </c>
      <c r="B101" s="51"/>
      <c r="C101" s="52" t="s">
        <v>119</v>
      </c>
      <c r="D101" s="20" t="s">
        <v>11</v>
      </c>
      <c r="E101" s="20">
        <v>15</v>
      </c>
      <c r="F101" s="27"/>
      <c r="G101" s="48">
        <f>F101*E101</f>
        <v>0</v>
      </c>
      <c r="H101" s="27"/>
      <c r="I101" s="28">
        <f>H101*E101</f>
        <v>0</v>
      </c>
      <c r="J101" s="46">
        <f>I101+G101</f>
        <v>0</v>
      </c>
    </row>
    <row r="102" spans="1:10" ht="15.75" thickBot="1">
      <c r="A102" s="50">
        <f>A101+1</f>
        <v>86</v>
      </c>
      <c r="B102" s="51"/>
      <c r="C102" s="52" t="s">
        <v>49</v>
      </c>
      <c r="D102" s="20" t="s">
        <v>11</v>
      </c>
      <c r="E102" s="20">
        <v>15</v>
      </c>
      <c r="F102" s="27"/>
      <c r="G102" s="48">
        <f>F102*E102</f>
        <v>0</v>
      </c>
      <c r="H102" s="27"/>
      <c r="I102" s="28">
        <f>H102*E102</f>
        <v>0</v>
      </c>
      <c r="J102" s="46">
        <f>I102+G102</f>
        <v>0</v>
      </c>
    </row>
    <row r="103" spans="1:10" ht="15.75" thickBot="1">
      <c r="A103" s="11"/>
      <c r="B103" s="12"/>
      <c r="C103" s="13" t="s">
        <v>156</v>
      </c>
      <c r="D103" s="14"/>
      <c r="E103" s="14"/>
      <c r="F103" s="15"/>
      <c r="G103" s="160"/>
      <c r="H103" s="26"/>
      <c r="I103" s="16"/>
      <c r="J103" s="25"/>
    </row>
    <row r="104" spans="1:10" ht="15.75" thickBot="1">
      <c r="A104" s="50">
        <f>A102+1</f>
        <v>87</v>
      </c>
      <c r="B104" s="51"/>
      <c r="C104" s="19" t="s">
        <v>176</v>
      </c>
      <c r="D104" s="20" t="s">
        <v>11</v>
      </c>
      <c r="E104" s="20">
        <v>3</v>
      </c>
      <c r="F104" s="27"/>
      <c r="G104" s="48">
        <f>F104*E104</f>
        <v>0</v>
      </c>
      <c r="H104" s="27"/>
      <c r="I104" s="28">
        <f>H104*E104</f>
        <v>0</v>
      </c>
      <c r="J104" s="46">
        <f>I104+G104</f>
        <v>0</v>
      </c>
    </row>
    <row r="105" spans="1:10" s="17" customFormat="1" ht="11.25" thickBot="1">
      <c r="A105" s="11"/>
      <c r="B105" s="12"/>
      <c r="C105" s="13" t="s">
        <v>183</v>
      </c>
      <c r="D105" s="14"/>
      <c r="E105" s="14"/>
      <c r="F105" s="15"/>
      <c r="G105" s="16"/>
      <c r="H105" s="26"/>
      <c r="I105" s="16"/>
      <c r="J105" s="25"/>
    </row>
    <row r="106" spans="1:10" s="128" customFormat="1" ht="21">
      <c r="A106" s="50">
        <f>A104+1</f>
        <v>88</v>
      </c>
      <c r="B106" s="51"/>
      <c r="C106" s="52" t="s">
        <v>184</v>
      </c>
      <c r="D106" s="20" t="s">
        <v>11</v>
      </c>
      <c r="E106" s="20">
        <v>17</v>
      </c>
      <c r="F106" s="27"/>
      <c r="G106" s="28">
        <f aca="true" t="shared" si="48" ref="G106:G107">F106*E106</f>
        <v>0</v>
      </c>
      <c r="H106" s="27"/>
      <c r="I106" s="28">
        <f aca="true" t="shared" si="49" ref="I106:I107">H106*E106</f>
        <v>0</v>
      </c>
      <c r="J106" s="46">
        <f aca="true" t="shared" si="50" ref="J106:J107">I106+G106</f>
        <v>0</v>
      </c>
    </row>
    <row r="107" spans="1:10" s="128" customFormat="1" ht="21.75" thickBot="1">
      <c r="A107" s="50">
        <f>A106+1</f>
        <v>89</v>
      </c>
      <c r="B107" s="51"/>
      <c r="C107" s="52" t="s">
        <v>185</v>
      </c>
      <c r="D107" s="20" t="s">
        <v>11</v>
      </c>
      <c r="E107" s="20">
        <v>17</v>
      </c>
      <c r="F107" s="27"/>
      <c r="G107" s="28">
        <f t="shared" si="48"/>
        <v>0</v>
      </c>
      <c r="H107" s="27"/>
      <c r="I107" s="28">
        <f t="shared" si="49"/>
        <v>0</v>
      </c>
      <c r="J107" s="46">
        <f t="shared" si="50"/>
        <v>0</v>
      </c>
    </row>
    <row r="108" spans="1:10" ht="15.75" thickBot="1">
      <c r="A108" s="11"/>
      <c r="B108" s="12"/>
      <c r="C108" s="13" t="s">
        <v>120</v>
      </c>
      <c r="D108" s="14"/>
      <c r="E108" s="14"/>
      <c r="F108" s="15"/>
      <c r="G108" s="160"/>
      <c r="H108" s="26"/>
      <c r="I108" s="16"/>
      <c r="J108" s="25"/>
    </row>
    <row r="109" spans="1:10" ht="21">
      <c r="A109" s="50">
        <f>A107+1</f>
        <v>90</v>
      </c>
      <c r="B109" s="51"/>
      <c r="C109" s="52" t="s">
        <v>121</v>
      </c>
      <c r="D109" s="20" t="s">
        <v>48</v>
      </c>
      <c r="E109" s="20">
        <v>4171</v>
      </c>
      <c r="F109" s="27"/>
      <c r="G109" s="48">
        <f aca="true" t="shared" si="51" ref="G109:G119">F109*E109</f>
        <v>0</v>
      </c>
      <c r="H109" s="27"/>
      <c r="I109" s="28">
        <f aca="true" t="shared" si="52" ref="I109:I119">H109*E109</f>
        <v>0</v>
      </c>
      <c r="J109" s="46">
        <f aca="true" t="shared" si="53" ref="J109:J119">I109+G109</f>
        <v>0</v>
      </c>
    </row>
    <row r="110" spans="1:10" ht="15">
      <c r="A110" s="50">
        <f aca="true" t="shared" si="54" ref="A110:A119">A109+1</f>
        <v>91</v>
      </c>
      <c r="B110" s="51"/>
      <c r="C110" s="52" t="s">
        <v>122</v>
      </c>
      <c r="D110" s="20" t="s">
        <v>48</v>
      </c>
      <c r="E110" s="20">
        <f>E5+E6+E8+E9+E66+E67+E71+E112</f>
        <v>3065</v>
      </c>
      <c r="F110" s="27"/>
      <c r="G110" s="48">
        <f t="shared" si="51"/>
        <v>0</v>
      </c>
      <c r="H110" s="27"/>
      <c r="I110" s="28">
        <f t="shared" si="52"/>
        <v>0</v>
      </c>
      <c r="J110" s="46">
        <f t="shared" si="53"/>
        <v>0</v>
      </c>
    </row>
    <row r="111" spans="1:10" ht="15">
      <c r="A111" s="50">
        <f t="shared" si="54"/>
        <v>92</v>
      </c>
      <c r="B111" s="51"/>
      <c r="C111" s="52" t="s">
        <v>157</v>
      </c>
      <c r="D111" s="20" t="s">
        <v>48</v>
      </c>
      <c r="E111" s="20">
        <v>12</v>
      </c>
      <c r="F111" s="27"/>
      <c r="G111" s="48">
        <f t="shared" si="51"/>
        <v>0</v>
      </c>
      <c r="H111" s="27"/>
      <c r="I111" s="28">
        <f t="shared" si="52"/>
        <v>0</v>
      </c>
      <c r="J111" s="46">
        <f t="shared" si="53"/>
        <v>0</v>
      </c>
    </row>
    <row r="112" spans="1:10" ht="21">
      <c r="A112" s="50">
        <f t="shared" si="54"/>
        <v>93</v>
      </c>
      <c r="B112" s="51"/>
      <c r="C112" s="52" t="s">
        <v>123</v>
      </c>
      <c r="D112" s="20" t="s">
        <v>48</v>
      </c>
      <c r="E112" s="20">
        <v>650</v>
      </c>
      <c r="F112" s="27"/>
      <c r="G112" s="48">
        <f t="shared" si="51"/>
        <v>0</v>
      </c>
      <c r="H112" s="27"/>
      <c r="I112" s="28">
        <f t="shared" si="52"/>
        <v>0</v>
      </c>
      <c r="J112" s="46">
        <f t="shared" si="53"/>
        <v>0</v>
      </c>
    </row>
    <row r="113" spans="1:10" ht="21">
      <c r="A113" s="50">
        <f t="shared" si="54"/>
        <v>94</v>
      </c>
      <c r="B113" s="51"/>
      <c r="C113" s="52" t="s">
        <v>124</v>
      </c>
      <c r="D113" s="20" t="s">
        <v>48</v>
      </c>
      <c r="E113" s="20">
        <v>650</v>
      </c>
      <c r="F113" s="27"/>
      <c r="G113" s="48">
        <f t="shared" si="51"/>
        <v>0</v>
      </c>
      <c r="H113" s="27"/>
      <c r="I113" s="28">
        <f t="shared" si="52"/>
        <v>0</v>
      </c>
      <c r="J113" s="46">
        <f t="shared" si="53"/>
        <v>0</v>
      </c>
    </row>
    <row r="114" spans="1:10" ht="15">
      <c r="A114" s="50">
        <f t="shared" si="54"/>
        <v>95</v>
      </c>
      <c r="B114" s="51"/>
      <c r="C114" s="52" t="s">
        <v>125</v>
      </c>
      <c r="D114" s="20" t="s">
        <v>48</v>
      </c>
      <c r="E114" s="20">
        <v>650</v>
      </c>
      <c r="F114" s="27"/>
      <c r="G114" s="48">
        <f t="shared" si="51"/>
        <v>0</v>
      </c>
      <c r="H114" s="27"/>
      <c r="I114" s="28">
        <f t="shared" si="52"/>
        <v>0</v>
      </c>
      <c r="J114" s="46">
        <f t="shared" si="53"/>
        <v>0</v>
      </c>
    </row>
    <row r="115" spans="1:10" ht="15">
      <c r="A115" s="50">
        <f t="shared" si="54"/>
        <v>96</v>
      </c>
      <c r="B115" s="51"/>
      <c r="C115" s="52" t="s">
        <v>126</v>
      </c>
      <c r="D115" s="20" t="s">
        <v>48</v>
      </c>
      <c r="E115" s="20">
        <v>650</v>
      </c>
      <c r="F115" s="27"/>
      <c r="G115" s="48">
        <f t="shared" si="51"/>
        <v>0</v>
      </c>
      <c r="H115" s="27"/>
      <c r="I115" s="28">
        <f t="shared" si="52"/>
        <v>0</v>
      </c>
      <c r="J115" s="46">
        <f t="shared" si="53"/>
        <v>0</v>
      </c>
    </row>
    <row r="116" spans="1:10" ht="15">
      <c r="A116" s="50">
        <f t="shared" si="54"/>
        <v>97</v>
      </c>
      <c r="B116" s="51"/>
      <c r="C116" s="52" t="s">
        <v>127</v>
      </c>
      <c r="D116" s="20" t="s">
        <v>39</v>
      </c>
      <c r="E116" s="20">
        <v>325</v>
      </c>
      <c r="F116" s="27"/>
      <c r="G116" s="48">
        <f t="shared" si="51"/>
        <v>0</v>
      </c>
      <c r="H116" s="27"/>
      <c r="I116" s="28">
        <f t="shared" si="52"/>
        <v>0</v>
      </c>
      <c r="J116" s="46">
        <f t="shared" si="53"/>
        <v>0</v>
      </c>
    </row>
    <row r="117" spans="1:10" ht="15">
      <c r="A117" s="50">
        <f t="shared" si="54"/>
        <v>98</v>
      </c>
      <c r="B117" s="51"/>
      <c r="C117" s="52" t="s">
        <v>158</v>
      </c>
      <c r="D117" s="20" t="s">
        <v>39</v>
      </c>
      <c r="E117" s="20">
        <v>325</v>
      </c>
      <c r="F117" s="27"/>
      <c r="G117" s="48">
        <f t="shared" si="51"/>
        <v>0</v>
      </c>
      <c r="H117" s="27"/>
      <c r="I117" s="28">
        <f t="shared" si="52"/>
        <v>0</v>
      </c>
      <c r="J117" s="46">
        <f t="shared" si="53"/>
        <v>0</v>
      </c>
    </row>
    <row r="118" spans="1:10" ht="15">
      <c r="A118" s="50">
        <f t="shared" si="54"/>
        <v>99</v>
      </c>
      <c r="B118" s="51"/>
      <c r="C118" s="52" t="s">
        <v>128</v>
      </c>
      <c r="D118" s="20" t="s">
        <v>13</v>
      </c>
      <c r="E118" s="20">
        <v>1</v>
      </c>
      <c r="F118" s="27"/>
      <c r="G118" s="48">
        <f t="shared" si="51"/>
        <v>0</v>
      </c>
      <c r="H118" s="27"/>
      <c r="I118" s="28">
        <f t="shared" si="52"/>
        <v>0</v>
      </c>
      <c r="J118" s="46">
        <f t="shared" si="53"/>
        <v>0</v>
      </c>
    </row>
    <row r="119" spans="1:10" ht="15.75" thickBot="1">
      <c r="A119" s="50">
        <f t="shared" si="54"/>
        <v>100</v>
      </c>
      <c r="B119" s="51"/>
      <c r="C119" s="52" t="s">
        <v>129</v>
      </c>
      <c r="D119" s="20" t="s">
        <v>13</v>
      </c>
      <c r="E119" s="20">
        <v>1</v>
      </c>
      <c r="F119" s="27"/>
      <c r="G119" s="48">
        <f t="shared" si="51"/>
        <v>0</v>
      </c>
      <c r="H119" s="27"/>
      <c r="I119" s="28">
        <f t="shared" si="52"/>
        <v>0</v>
      </c>
      <c r="J119" s="46">
        <f t="shared" si="53"/>
        <v>0</v>
      </c>
    </row>
    <row r="120" spans="1:10" ht="15.75" thickBot="1">
      <c r="A120" s="11"/>
      <c r="B120" s="12"/>
      <c r="C120" s="13" t="s">
        <v>29</v>
      </c>
      <c r="D120" s="14"/>
      <c r="E120" s="14"/>
      <c r="F120" s="15"/>
      <c r="G120" s="160"/>
      <c r="H120" s="26"/>
      <c r="I120" s="16"/>
      <c r="J120" s="25"/>
    </row>
    <row r="121" spans="1:10" ht="15">
      <c r="A121" s="50">
        <f>A119+1</f>
        <v>101</v>
      </c>
      <c r="B121" s="51"/>
      <c r="C121" s="52" t="s">
        <v>30</v>
      </c>
      <c r="D121" s="20" t="s">
        <v>11</v>
      </c>
      <c r="E121" s="20">
        <v>10</v>
      </c>
      <c r="F121" s="27"/>
      <c r="G121" s="48">
        <f>F121*E121</f>
        <v>0</v>
      </c>
      <c r="H121" s="27"/>
      <c r="I121" s="28">
        <f>H121*E121</f>
        <v>0</v>
      </c>
      <c r="J121" s="46">
        <f>I121+G121</f>
        <v>0</v>
      </c>
    </row>
    <row r="122" spans="1:10" ht="15">
      <c r="A122" s="50">
        <f aca="true" t="shared" si="55" ref="A122:A124">A121+1</f>
        <v>102</v>
      </c>
      <c r="B122" s="51"/>
      <c r="C122" s="52" t="s">
        <v>43</v>
      </c>
      <c r="D122" s="20" t="s">
        <v>11</v>
      </c>
      <c r="E122" s="20">
        <v>304</v>
      </c>
      <c r="F122" s="27"/>
      <c r="G122" s="48">
        <f>F122*E122</f>
        <v>0</v>
      </c>
      <c r="H122" s="27"/>
      <c r="I122" s="28">
        <f>H122*E122</f>
        <v>0</v>
      </c>
      <c r="J122" s="46">
        <f>I122+G122</f>
        <v>0</v>
      </c>
    </row>
    <row r="123" spans="1:10" s="128" customFormat="1" ht="21">
      <c r="A123" s="50">
        <f t="shared" si="55"/>
        <v>103</v>
      </c>
      <c r="B123" s="51"/>
      <c r="C123" s="52" t="s">
        <v>186</v>
      </c>
      <c r="D123" s="20" t="s">
        <v>11</v>
      </c>
      <c r="E123" s="20">
        <v>56</v>
      </c>
      <c r="F123" s="27"/>
      <c r="G123" s="28">
        <f>F123*E123</f>
        <v>0</v>
      </c>
      <c r="H123" s="27"/>
      <c r="I123" s="28">
        <f>H123*E123</f>
        <v>0</v>
      </c>
      <c r="J123" s="46">
        <f>I123+G123</f>
        <v>0</v>
      </c>
    </row>
    <row r="124" spans="1:10" ht="15.75" thickBot="1">
      <c r="A124" s="50">
        <f t="shared" si="55"/>
        <v>104</v>
      </c>
      <c r="B124" s="51"/>
      <c r="C124" s="52" t="s">
        <v>130</v>
      </c>
      <c r="D124" s="20" t="s">
        <v>16</v>
      </c>
      <c r="E124" s="20">
        <v>24</v>
      </c>
      <c r="F124" s="27"/>
      <c r="G124" s="48">
        <f>F124*E124</f>
        <v>0</v>
      </c>
      <c r="H124" s="27"/>
      <c r="I124" s="28">
        <f>H124*E124</f>
        <v>0</v>
      </c>
      <c r="J124" s="46">
        <f>I124+G124</f>
        <v>0</v>
      </c>
    </row>
    <row r="125" spans="1:10" ht="15.75" thickBot="1">
      <c r="A125" s="11"/>
      <c r="B125" s="12"/>
      <c r="C125" s="13" t="s">
        <v>194</v>
      </c>
      <c r="D125" s="14"/>
      <c r="E125" s="14"/>
      <c r="F125" s="15"/>
      <c r="G125" s="160"/>
      <c r="H125" s="26"/>
      <c r="I125" s="16"/>
      <c r="J125" s="25"/>
    </row>
    <row r="126" spans="1:10" ht="15">
      <c r="A126" s="50">
        <f>A124+1</f>
        <v>105</v>
      </c>
      <c r="B126" s="51"/>
      <c r="C126" s="19" t="s">
        <v>142</v>
      </c>
      <c r="D126" s="20" t="s">
        <v>11</v>
      </c>
      <c r="E126" s="20">
        <v>5</v>
      </c>
      <c r="F126" s="27"/>
      <c r="G126" s="48">
        <f>F126*E126</f>
        <v>0</v>
      </c>
      <c r="H126" s="27"/>
      <c r="I126" s="28">
        <f>H126*E126</f>
        <v>0</v>
      </c>
      <c r="J126" s="46">
        <f>I126+G126</f>
        <v>0</v>
      </c>
    </row>
    <row r="127" spans="1:10" ht="21">
      <c r="A127" s="50">
        <f aca="true" t="shared" si="56" ref="A127:A130">A126+1</f>
        <v>106</v>
      </c>
      <c r="B127" s="56"/>
      <c r="C127" s="57" t="s">
        <v>143</v>
      </c>
      <c r="D127" s="58" t="s">
        <v>11</v>
      </c>
      <c r="E127" s="58">
        <v>20</v>
      </c>
      <c r="F127" s="27"/>
      <c r="G127" s="48">
        <f>F127*E127</f>
        <v>0</v>
      </c>
      <c r="H127" s="27"/>
      <c r="I127" s="28">
        <f>H127*E127</f>
        <v>0</v>
      </c>
      <c r="J127" s="46">
        <f>I127+G127</f>
        <v>0</v>
      </c>
    </row>
    <row r="128" spans="1:10" ht="21">
      <c r="A128" s="50">
        <f t="shared" si="56"/>
        <v>107</v>
      </c>
      <c r="B128" s="56"/>
      <c r="C128" s="57" t="s">
        <v>144</v>
      </c>
      <c r="D128" s="58" t="s">
        <v>11</v>
      </c>
      <c r="E128" s="58">
        <v>4</v>
      </c>
      <c r="F128" s="27"/>
      <c r="G128" s="48">
        <f>F128*E128</f>
        <v>0</v>
      </c>
      <c r="H128" s="27"/>
      <c r="I128" s="28">
        <f>H128*E128</f>
        <v>0</v>
      </c>
      <c r="J128" s="46">
        <f>I128+G128</f>
        <v>0</v>
      </c>
    </row>
    <row r="129" spans="1:10" ht="31.5">
      <c r="A129" s="50">
        <f t="shared" si="56"/>
        <v>108</v>
      </c>
      <c r="B129" s="56"/>
      <c r="C129" s="57" t="s">
        <v>145</v>
      </c>
      <c r="D129" s="58" t="s">
        <v>11</v>
      </c>
      <c r="E129" s="58">
        <v>4</v>
      </c>
      <c r="F129" s="27"/>
      <c r="G129" s="48">
        <f aca="true" t="shared" si="57" ref="G129:G130">F129*E129</f>
        <v>0</v>
      </c>
      <c r="H129" s="27"/>
      <c r="I129" s="28">
        <f>H129*E129</f>
        <v>0</v>
      </c>
      <c r="J129" s="46">
        <f>I129+G129</f>
        <v>0</v>
      </c>
    </row>
    <row r="130" spans="1:10" ht="21.75" thickBot="1">
      <c r="A130" s="50">
        <f t="shared" si="56"/>
        <v>109</v>
      </c>
      <c r="B130" s="56"/>
      <c r="C130" s="57" t="s">
        <v>146</v>
      </c>
      <c r="D130" s="58" t="s">
        <v>11</v>
      </c>
      <c r="E130" s="58">
        <v>1</v>
      </c>
      <c r="F130" s="27"/>
      <c r="G130" s="48">
        <f t="shared" si="57"/>
        <v>0</v>
      </c>
      <c r="H130" s="27"/>
      <c r="I130" s="28">
        <f>H130*E130</f>
        <v>0</v>
      </c>
      <c r="J130" s="46">
        <f>I130+G130</f>
        <v>0</v>
      </c>
    </row>
    <row r="131" spans="1:10" ht="15.75" thickBot="1">
      <c r="A131" s="11"/>
      <c r="B131" s="12"/>
      <c r="C131" s="13" t="s">
        <v>131</v>
      </c>
      <c r="D131" s="14"/>
      <c r="E131" s="14"/>
      <c r="F131" s="15"/>
      <c r="G131" s="160"/>
      <c r="H131" s="26"/>
      <c r="I131" s="16"/>
      <c r="J131" s="25"/>
    </row>
    <row r="132" spans="1:10" ht="15">
      <c r="A132" s="50">
        <f>A130+1</f>
        <v>110</v>
      </c>
      <c r="B132" s="51"/>
      <c r="C132" s="52" t="s">
        <v>159</v>
      </c>
      <c r="D132" s="20" t="s">
        <v>16</v>
      </c>
      <c r="E132" s="20">
        <v>6</v>
      </c>
      <c r="F132" s="27"/>
      <c r="G132" s="48">
        <f>F132*E132</f>
        <v>0</v>
      </c>
      <c r="H132" s="27"/>
      <c r="I132" s="28">
        <f>H132*E132</f>
        <v>0</v>
      </c>
      <c r="J132" s="46">
        <f>I132+G132</f>
        <v>0</v>
      </c>
    </row>
    <row r="133" spans="1:10" ht="15">
      <c r="A133" s="50">
        <f aca="true" t="shared" si="58" ref="A133:A137">A132+1</f>
        <v>111</v>
      </c>
      <c r="B133" s="51"/>
      <c r="C133" s="52" t="s">
        <v>132</v>
      </c>
      <c r="D133" s="20" t="s">
        <v>16</v>
      </c>
      <c r="E133" s="20">
        <v>56</v>
      </c>
      <c r="F133" s="27"/>
      <c r="G133" s="48">
        <f>F133*E133</f>
        <v>0</v>
      </c>
      <c r="H133" s="27"/>
      <c r="I133" s="28">
        <f>H133*E133</f>
        <v>0</v>
      </c>
      <c r="J133" s="46">
        <f>I133+G133</f>
        <v>0</v>
      </c>
    </row>
    <row r="134" spans="1:10" ht="15">
      <c r="A134" s="50">
        <f t="shared" si="58"/>
        <v>112</v>
      </c>
      <c r="B134" s="51"/>
      <c r="C134" s="52" t="s">
        <v>24</v>
      </c>
      <c r="D134" s="20" t="s">
        <v>13</v>
      </c>
      <c r="E134" s="20">
        <v>1</v>
      </c>
      <c r="F134" s="27"/>
      <c r="G134" s="48">
        <f aca="true" t="shared" si="59" ref="G134:G137">F134*E134</f>
        <v>0</v>
      </c>
      <c r="H134" s="55"/>
      <c r="I134" s="28">
        <f aca="true" t="shared" si="60" ref="I134:I137">H134*E134</f>
        <v>0</v>
      </c>
      <c r="J134" s="46">
        <f aca="true" t="shared" si="61" ref="J134:J137">I134+G134</f>
        <v>0</v>
      </c>
    </row>
    <row r="135" spans="1:10" ht="15">
      <c r="A135" s="50">
        <f t="shared" si="58"/>
        <v>113</v>
      </c>
      <c r="B135" s="51"/>
      <c r="C135" s="52" t="s">
        <v>93</v>
      </c>
      <c r="D135" s="20" t="s">
        <v>13</v>
      </c>
      <c r="E135" s="20">
        <v>1</v>
      </c>
      <c r="F135" s="27"/>
      <c r="G135" s="48">
        <f t="shared" si="59"/>
        <v>0</v>
      </c>
      <c r="H135" s="55"/>
      <c r="I135" s="28">
        <f t="shared" si="60"/>
        <v>0</v>
      </c>
      <c r="J135" s="46">
        <f t="shared" si="61"/>
        <v>0</v>
      </c>
    </row>
    <row r="136" spans="1:10" ht="15">
      <c r="A136" s="50">
        <f t="shared" si="58"/>
        <v>114</v>
      </c>
      <c r="B136" s="51"/>
      <c r="C136" s="52" t="s">
        <v>53</v>
      </c>
      <c r="D136" s="20" t="s">
        <v>16</v>
      </c>
      <c r="E136" s="20">
        <v>48</v>
      </c>
      <c r="F136" s="27"/>
      <c r="G136" s="48">
        <f t="shared" si="59"/>
        <v>0</v>
      </c>
      <c r="H136" s="55"/>
      <c r="I136" s="28">
        <f t="shared" si="60"/>
        <v>0</v>
      </c>
      <c r="J136" s="46">
        <f t="shared" si="61"/>
        <v>0</v>
      </c>
    </row>
    <row r="137" spans="1:10" ht="15.75" thickBot="1">
      <c r="A137" s="50">
        <f t="shared" si="58"/>
        <v>115</v>
      </c>
      <c r="B137" s="51"/>
      <c r="C137" s="52" t="s">
        <v>54</v>
      </c>
      <c r="D137" s="20" t="s">
        <v>16</v>
      </c>
      <c r="E137" s="20">
        <v>40</v>
      </c>
      <c r="F137" s="27"/>
      <c r="G137" s="48">
        <f t="shared" si="59"/>
        <v>0</v>
      </c>
      <c r="H137" s="55"/>
      <c r="I137" s="28">
        <f t="shared" si="60"/>
        <v>0</v>
      </c>
      <c r="J137" s="46">
        <f t="shared" si="61"/>
        <v>0</v>
      </c>
    </row>
    <row r="138" spans="1:10" ht="15.75" thickBot="1">
      <c r="A138" s="11"/>
      <c r="B138" s="12"/>
      <c r="C138" s="13" t="s">
        <v>188</v>
      </c>
      <c r="D138" s="14"/>
      <c r="E138" s="14"/>
      <c r="F138" s="15"/>
      <c r="G138" s="160"/>
      <c r="H138" s="26"/>
      <c r="I138" s="16"/>
      <c r="J138" s="25"/>
    </row>
    <row r="139" spans="1:10" ht="21">
      <c r="A139" s="50">
        <f>A137+1</f>
        <v>116</v>
      </c>
      <c r="B139" s="51"/>
      <c r="C139" s="52" t="s">
        <v>177</v>
      </c>
      <c r="D139" s="20" t="s">
        <v>13</v>
      </c>
      <c r="E139" s="20">
        <v>5</v>
      </c>
      <c r="F139" s="27"/>
      <c r="G139" s="48">
        <f>F139*E139</f>
        <v>0</v>
      </c>
      <c r="H139" s="27"/>
      <c r="I139" s="28">
        <f>H139*E139</f>
        <v>0</v>
      </c>
      <c r="J139" s="46">
        <f>I139+G139</f>
        <v>0</v>
      </c>
    </row>
    <row r="140" spans="1:10" ht="15.75" thickBot="1">
      <c r="A140" s="50">
        <f>A139+1</f>
        <v>117</v>
      </c>
      <c r="B140" s="51"/>
      <c r="C140" s="52" t="s">
        <v>160</v>
      </c>
      <c r="D140" s="20" t="s">
        <v>13</v>
      </c>
      <c r="E140" s="20">
        <v>5</v>
      </c>
      <c r="F140" s="27"/>
      <c r="G140" s="48">
        <f>F140*E140</f>
        <v>0</v>
      </c>
      <c r="H140" s="27"/>
      <c r="I140" s="28">
        <f>H140*E140</f>
        <v>0</v>
      </c>
      <c r="J140" s="46">
        <f>I140+G140</f>
        <v>0</v>
      </c>
    </row>
    <row r="141" spans="1:10" ht="16.5" thickBot="1">
      <c r="A141" s="60" t="s">
        <v>15</v>
      </c>
      <c r="B141" s="61"/>
      <c r="C141" s="61"/>
      <c r="D141" s="62"/>
      <c r="E141" s="61"/>
      <c r="F141" s="132"/>
      <c r="G141" s="132"/>
      <c r="H141" s="132"/>
      <c r="I141" s="132"/>
      <c r="J141" s="133">
        <f>SUM(J5:J140)</f>
        <v>0</v>
      </c>
    </row>
    <row r="142" spans="1:10" ht="15">
      <c r="A142" s="155"/>
      <c r="B142" s="138"/>
      <c r="C142" s="139"/>
      <c r="D142" s="140"/>
      <c r="E142" s="140"/>
      <c r="F142" s="156"/>
      <c r="G142" s="156"/>
      <c r="H142" s="156"/>
      <c r="I142" s="156"/>
      <c r="J142" s="157"/>
    </row>
    <row r="143" spans="1:10" ht="15">
      <c r="A143" s="155"/>
      <c r="B143" s="138"/>
      <c r="C143" s="139"/>
      <c r="D143" s="140"/>
      <c r="E143" s="140"/>
      <c r="F143" s="156"/>
      <c r="G143" s="156"/>
      <c r="H143" s="156"/>
      <c r="I143" s="156"/>
      <c r="J143" s="157"/>
    </row>
    <row r="144" spans="1:10" ht="15">
      <c r="A144" s="155"/>
      <c r="B144" s="141"/>
      <c r="C144" s="142"/>
      <c r="D144" s="143"/>
      <c r="E144" s="143"/>
      <c r="F144" s="156"/>
      <c r="G144" s="156"/>
      <c r="H144" s="156"/>
      <c r="I144" s="156"/>
      <c r="J144" s="157"/>
    </row>
    <row r="145" spans="1:10" ht="15">
      <c r="A145" s="155"/>
      <c r="B145" s="141"/>
      <c r="C145" s="142"/>
      <c r="D145" s="143"/>
      <c r="E145" s="143"/>
      <c r="F145" s="156"/>
      <c r="G145" s="156"/>
      <c r="H145" s="156"/>
      <c r="I145" s="156"/>
      <c r="J145" s="157"/>
    </row>
    <row r="146" spans="1:10" ht="15">
      <c r="A146" s="155"/>
      <c r="B146" s="141"/>
      <c r="C146" s="142"/>
      <c r="D146" s="143"/>
      <c r="E146" s="143"/>
      <c r="F146" s="156"/>
      <c r="G146" s="156"/>
      <c r="H146" s="156"/>
      <c r="I146" s="156"/>
      <c r="J146" s="157"/>
    </row>
    <row r="147" spans="1:10" ht="15">
      <c r="A147" s="149"/>
      <c r="B147" s="150"/>
      <c r="C147" s="151"/>
      <c r="D147" s="152"/>
      <c r="E147" s="152"/>
      <c r="F147" s="153"/>
      <c r="G147" s="146"/>
      <c r="H147" s="158"/>
      <c r="I147" s="146"/>
      <c r="J147" s="154"/>
    </row>
    <row r="148" spans="1:10" ht="15">
      <c r="A148" s="155"/>
      <c r="B148" s="141"/>
      <c r="C148" s="142"/>
      <c r="D148" s="143"/>
      <c r="E148" s="143"/>
      <c r="F148" s="156"/>
      <c r="G148" s="156"/>
      <c r="H148" s="159"/>
      <c r="I148" s="156"/>
      <c r="J148" s="157"/>
    </row>
    <row r="149" spans="1:10" ht="15">
      <c r="A149" s="155"/>
      <c r="B149" s="141"/>
      <c r="C149" s="142"/>
      <c r="D149" s="143"/>
      <c r="E149" s="143"/>
      <c r="F149" s="156"/>
      <c r="G149" s="156"/>
      <c r="H149" s="159"/>
      <c r="I149" s="156"/>
      <c r="J149" s="157"/>
    </row>
    <row r="150" spans="1:10" ht="15">
      <c r="A150" s="155"/>
      <c r="B150" s="141"/>
      <c r="C150" s="142"/>
      <c r="D150" s="143"/>
      <c r="E150" s="143"/>
      <c r="F150" s="156"/>
      <c r="G150" s="156"/>
      <c r="H150" s="159"/>
      <c r="I150" s="156"/>
      <c r="J150" s="157"/>
    </row>
    <row r="151" spans="1:10" ht="15">
      <c r="A151" s="155"/>
      <c r="B151" s="141"/>
      <c r="C151" s="142"/>
      <c r="D151" s="143"/>
      <c r="E151" s="143"/>
      <c r="F151" s="156"/>
      <c r="G151" s="156"/>
      <c r="H151" s="159"/>
      <c r="I151" s="156"/>
      <c r="J151" s="157"/>
    </row>
    <row r="152" spans="1:10" ht="15">
      <c r="A152" s="155"/>
      <c r="B152" s="141"/>
      <c r="C152" s="142"/>
      <c r="D152" s="143"/>
      <c r="E152" s="143"/>
      <c r="F152" s="156"/>
      <c r="G152" s="156"/>
      <c r="H152" s="159"/>
      <c r="I152" s="156"/>
      <c r="J152" s="157"/>
    </row>
    <row r="153" spans="1:10" ht="15">
      <c r="A153" s="155"/>
      <c r="B153" s="141"/>
      <c r="C153" s="142"/>
      <c r="D153" s="143"/>
      <c r="E153" s="143"/>
      <c r="F153" s="156"/>
      <c r="G153" s="156"/>
      <c r="H153" s="159"/>
      <c r="I153" s="156"/>
      <c r="J153" s="157"/>
    </row>
    <row r="154" spans="1:10" ht="15">
      <c r="A154" s="155"/>
      <c r="B154" s="141"/>
      <c r="C154" s="142"/>
      <c r="D154" s="143"/>
      <c r="E154" s="143"/>
      <c r="F154" s="156"/>
      <c r="G154" s="156"/>
      <c r="H154" s="159"/>
      <c r="I154" s="156"/>
      <c r="J154" s="157"/>
    </row>
    <row r="155" spans="1:10" ht="15">
      <c r="A155" s="155"/>
      <c r="B155" s="141"/>
      <c r="C155" s="142"/>
      <c r="D155" s="143"/>
      <c r="E155" s="143"/>
      <c r="F155" s="156"/>
      <c r="G155" s="156"/>
      <c r="H155" s="159"/>
      <c r="I155" s="156"/>
      <c r="J155" s="157"/>
    </row>
    <row r="156" spans="1:10" ht="15">
      <c r="A156" s="155"/>
      <c r="B156" s="141"/>
      <c r="C156" s="142"/>
      <c r="D156" s="143"/>
      <c r="E156" s="143"/>
      <c r="F156" s="156"/>
      <c r="G156" s="156"/>
      <c r="H156" s="159"/>
      <c r="I156" s="156"/>
      <c r="J156" s="157"/>
    </row>
    <row r="157" spans="1:10" ht="15">
      <c r="A157" s="155"/>
      <c r="B157" s="141"/>
      <c r="C157" s="139"/>
      <c r="D157" s="143"/>
      <c r="E157" s="143"/>
      <c r="F157" s="156"/>
      <c r="G157" s="156"/>
      <c r="H157" s="159"/>
      <c r="I157" s="156"/>
      <c r="J157" s="157"/>
    </row>
    <row r="158" spans="1:10" ht="15">
      <c r="A158" s="155"/>
      <c r="B158" s="141"/>
      <c r="C158" s="139"/>
      <c r="D158" s="143"/>
      <c r="E158" s="143"/>
      <c r="F158" s="156"/>
      <c r="G158" s="156"/>
      <c r="H158" s="159"/>
      <c r="I158" s="156"/>
      <c r="J158" s="157"/>
    </row>
    <row r="159" spans="1:10" ht="15.75">
      <c r="A159" s="144"/>
      <c r="B159" s="145"/>
      <c r="C159" s="145"/>
      <c r="D159" s="145"/>
      <c r="E159" s="145"/>
      <c r="F159" s="146"/>
      <c r="G159" s="146"/>
      <c r="H159" s="146"/>
      <c r="I159" s="146"/>
      <c r="J159" s="147"/>
    </row>
    <row r="160" spans="1:10" ht="15.75">
      <c r="A160" s="144"/>
      <c r="B160" s="145"/>
      <c r="C160" s="145"/>
      <c r="D160" s="145"/>
      <c r="E160" s="145"/>
      <c r="F160" s="146"/>
      <c r="G160" s="146"/>
      <c r="H160" s="146"/>
      <c r="I160" s="146"/>
      <c r="J160" s="147"/>
    </row>
  </sheetData>
  <mergeCells count="3">
    <mergeCell ref="A1:J1"/>
    <mergeCell ref="F2:G2"/>
    <mergeCell ref="H2:I2"/>
  </mergeCells>
  <printOptions/>
  <pageMargins left="0.7000000000000001" right="0.7000000000000001" top="0.7900000000000001" bottom="0.7900000000000001" header="0.30000000000000004" footer="0.30000000000000004"/>
  <pageSetup fitToHeight="4" fitToWidth="1" horizontalDpi="600" verticalDpi="600" orientation="landscape" paperSize="0" scale="8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J227"/>
  <sheetViews>
    <sheetView showGridLines="0" view="pageBreakPreview" zoomScale="115" zoomScaleSheetLayoutView="115" zoomScalePageLayoutView="125" workbookViewId="0" topLeftCell="A1">
      <selection activeCell="A1" sqref="A1:J1"/>
    </sheetView>
  </sheetViews>
  <sheetFormatPr defaultColWidth="12.421875" defaultRowHeight="15"/>
  <cols>
    <col min="1" max="1" width="4.7109375" style="182" customWidth="1"/>
    <col min="2" max="2" width="19.00390625" style="183" bestFit="1" customWidth="1"/>
    <col min="3" max="3" width="40.140625" style="184" customWidth="1"/>
    <col min="4" max="4" width="6.00390625" style="171" customWidth="1"/>
    <col min="5" max="5" width="6.7109375" style="171" customWidth="1"/>
    <col min="6" max="6" width="13.140625" style="176" customWidth="1"/>
    <col min="7" max="7" width="12.28125" style="176" customWidth="1"/>
    <col min="8" max="8" width="11.7109375" style="171" customWidth="1"/>
    <col min="9" max="9" width="11.140625" style="182" customWidth="1"/>
    <col min="10" max="10" width="14.140625" style="185" customWidth="1"/>
    <col min="11" max="16384" width="12.421875" style="171" customWidth="1"/>
  </cols>
  <sheetData>
    <row r="1" spans="1:10" s="170" customFormat="1" ht="23.25" thickBot="1">
      <c r="A1" s="221" t="s">
        <v>218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1" customFormat="1" ht="15">
      <c r="A2" s="38" t="s">
        <v>0</v>
      </c>
      <c r="B2" s="188"/>
      <c r="C2" s="189"/>
      <c r="D2" s="190"/>
      <c r="E2" s="190"/>
      <c r="F2" s="222" t="s">
        <v>1</v>
      </c>
      <c r="G2" s="223"/>
      <c r="H2" s="222" t="s">
        <v>2</v>
      </c>
      <c r="I2" s="223"/>
      <c r="J2" s="191" t="s">
        <v>3</v>
      </c>
    </row>
    <row r="3" spans="1:10" s="10" customFormat="1" ht="12" thickBot="1">
      <c r="A3" s="5" t="s">
        <v>4</v>
      </c>
      <c r="B3" s="6" t="s">
        <v>5</v>
      </c>
      <c r="C3" s="7" t="s">
        <v>6</v>
      </c>
      <c r="D3" s="37" t="s">
        <v>7</v>
      </c>
      <c r="E3" s="36" t="s">
        <v>8</v>
      </c>
      <c r="F3" s="8" t="s">
        <v>9</v>
      </c>
      <c r="G3" s="9" t="s">
        <v>10</v>
      </c>
      <c r="H3" s="23" t="s">
        <v>9</v>
      </c>
      <c r="I3" s="9" t="s">
        <v>10</v>
      </c>
      <c r="J3" s="24" t="s">
        <v>10</v>
      </c>
    </row>
    <row r="4" spans="1:10" s="192" customFormat="1" ht="11.25" thickBot="1">
      <c r="A4" s="39"/>
      <c r="B4" s="40"/>
      <c r="C4" s="41" t="s">
        <v>196</v>
      </c>
      <c r="D4" s="42"/>
      <c r="E4" s="42"/>
      <c r="F4" s="43"/>
      <c r="G4" s="44"/>
      <c r="H4" s="43"/>
      <c r="I4" s="44"/>
      <c r="J4" s="45"/>
    </row>
    <row r="5" spans="1:10" s="200" customFormat="1" ht="15">
      <c r="A5" s="193">
        <v>1</v>
      </c>
      <c r="B5" s="194" t="s">
        <v>197</v>
      </c>
      <c r="C5" s="195" t="s">
        <v>198</v>
      </c>
      <c r="D5" s="128" t="s">
        <v>11</v>
      </c>
      <c r="E5" s="196">
        <v>1</v>
      </c>
      <c r="F5" s="197"/>
      <c r="G5" s="198">
        <f>F5*E5</f>
        <v>0</v>
      </c>
      <c r="H5" s="197"/>
      <c r="I5" s="198">
        <f>H5*E5</f>
        <v>0</v>
      </c>
      <c r="J5" s="199">
        <f>I5+G5</f>
        <v>0</v>
      </c>
    </row>
    <row r="6" spans="1:10" s="200" customFormat="1" ht="15">
      <c r="A6" s="193">
        <f>A5+1</f>
        <v>2</v>
      </c>
      <c r="B6" s="129" t="s">
        <v>199</v>
      </c>
      <c r="C6" s="130" t="s">
        <v>200</v>
      </c>
      <c r="D6" s="128" t="s">
        <v>11</v>
      </c>
      <c r="E6" s="196">
        <v>1</v>
      </c>
      <c r="F6" s="197"/>
      <c r="G6" s="198">
        <f>F6*E6</f>
        <v>0</v>
      </c>
      <c r="H6" s="197"/>
      <c r="I6" s="198">
        <f>H6*E6</f>
        <v>0</v>
      </c>
      <c r="J6" s="199">
        <f>I6+G6</f>
        <v>0</v>
      </c>
    </row>
    <row r="7" spans="1:10" s="200" customFormat="1" ht="15">
      <c r="A7" s="193">
        <f aca="true" t="shared" si="0" ref="A7:A41">A6+1</f>
        <v>3</v>
      </c>
      <c r="B7" s="129" t="s">
        <v>201</v>
      </c>
      <c r="C7" s="195" t="s">
        <v>202</v>
      </c>
      <c r="D7" s="128" t="s">
        <v>11</v>
      </c>
      <c r="E7" s="196">
        <v>1</v>
      </c>
      <c r="F7" s="197"/>
      <c r="G7" s="198">
        <f>F7*E7</f>
        <v>0</v>
      </c>
      <c r="H7" s="197"/>
      <c r="I7" s="198">
        <f>H7*E7</f>
        <v>0</v>
      </c>
      <c r="J7" s="199">
        <f>I7+G7</f>
        <v>0</v>
      </c>
    </row>
    <row r="8" spans="1:10" s="200" customFormat="1" ht="11.25" thickBot="1">
      <c r="A8" s="193">
        <f t="shared" si="0"/>
        <v>4</v>
      </c>
      <c r="B8" s="129"/>
      <c r="C8" s="201" t="s">
        <v>203</v>
      </c>
      <c r="D8" s="128" t="s">
        <v>11</v>
      </c>
      <c r="E8" s="196">
        <v>2</v>
      </c>
      <c r="F8" s="197"/>
      <c r="G8" s="198">
        <f>F8*E8</f>
        <v>0</v>
      </c>
      <c r="H8" s="197"/>
      <c r="I8" s="198">
        <f>H8*E8</f>
        <v>0</v>
      </c>
      <c r="J8" s="199">
        <f>I8+G8</f>
        <v>0</v>
      </c>
    </row>
    <row r="9" spans="1:10" s="192" customFormat="1" ht="11.25" thickBot="1">
      <c r="A9" s="39"/>
      <c r="B9" s="40"/>
      <c r="C9" s="41" t="s">
        <v>204</v>
      </c>
      <c r="D9" s="42"/>
      <c r="E9" s="42"/>
      <c r="F9" s="43"/>
      <c r="G9" s="44"/>
      <c r="H9" s="43"/>
      <c r="I9" s="44"/>
      <c r="J9" s="45"/>
    </row>
    <row r="10" spans="1:10" s="200" customFormat="1" ht="15">
      <c r="A10" s="193">
        <f>A8+1</f>
        <v>5</v>
      </c>
      <c r="B10" s="194" t="s">
        <v>197</v>
      </c>
      <c r="C10" s="195" t="s">
        <v>198</v>
      </c>
      <c r="D10" s="128" t="s">
        <v>11</v>
      </c>
      <c r="E10" s="196">
        <v>1</v>
      </c>
      <c r="F10" s="197"/>
      <c r="G10" s="198">
        <f>F10*E10</f>
        <v>0</v>
      </c>
      <c r="H10" s="197"/>
      <c r="I10" s="198">
        <f>H10*E10</f>
        <v>0</v>
      </c>
      <c r="J10" s="199">
        <f>I10+G10</f>
        <v>0</v>
      </c>
    </row>
    <row r="11" spans="1:10" s="200" customFormat="1" ht="15">
      <c r="A11" s="193">
        <f t="shared" si="0"/>
        <v>6</v>
      </c>
      <c r="B11" s="129" t="s">
        <v>199</v>
      </c>
      <c r="C11" s="130" t="s">
        <v>200</v>
      </c>
      <c r="D11" s="128" t="s">
        <v>11</v>
      </c>
      <c r="E11" s="196">
        <v>1</v>
      </c>
      <c r="F11" s="197"/>
      <c r="G11" s="198">
        <f>F11*E11</f>
        <v>0</v>
      </c>
      <c r="H11" s="197"/>
      <c r="I11" s="198">
        <f>H11*E11</f>
        <v>0</v>
      </c>
      <c r="J11" s="199">
        <f>I11+G11</f>
        <v>0</v>
      </c>
    </row>
    <row r="12" spans="1:10" s="200" customFormat="1" ht="15">
      <c r="A12" s="193">
        <f t="shared" si="0"/>
        <v>7</v>
      </c>
      <c r="B12" s="129" t="s">
        <v>201</v>
      </c>
      <c r="C12" s="195" t="s">
        <v>202</v>
      </c>
      <c r="D12" s="128" t="s">
        <v>11</v>
      </c>
      <c r="E12" s="196">
        <v>1</v>
      </c>
      <c r="F12" s="197"/>
      <c r="G12" s="198">
        <f>F12*E12</f>
        <v>0</v>
      </c>
      <c r="H12" s="197"/>
      <c r="I12" s="198">
        <f>H12*E12</f>
        <v>0</v>
      </c>
      <c r="J12" s="199">
        <f>I12+G12</f>
        <v>0</v>
      </c>
    </row>
    <row r="13" spans="1:10" s="200" customFormat="1" ht="11.25" thickBot="1">
      <c r="A13" s="193">
        <f t="shared" si="0"/>
        <v>8</v>
      </c>
      <c r="B13" s="129"/>
      <c r="C13" s="201" t="s">
        <v>203</v>
      </c>
      <c r="D13" s="128" t="s">
        <v>11</v>
      </c>
      <c r="E13" s="196">
        <v>2</v>
      </c>
      <c r="F13" s="197"/>
      <c r="G13" s="198">
        <f>F13*E13</f>
        <v>0</v>
      </c>
      <c r="H13" s="197"/>
      <c r="I13" s="198">
        <f>H13*E13</f>
        <v>0</v>
      </c>
      <c r="J13" s="199">
        <f>I13+G13</f>
        <v>0</v>
      </c>
    </row>
    <row r="14" spans="1:10" s="192" customFormat="1" ht="11.25" thickBot="1">
      <c r="A14" s="39"/>
      <c r="B14" s="40"/>
      <c r="C14" s="41" t="s">
        <v>205</v>
      </c>
      <c r="D14" s="42"/>
      <c r="E14" s="42"/>
      <c r="F14" s="43"/>
      <c r="G14" s="44"/>
      <c r="H14" s="47"/>
      <c r="I14" s="44"/>
      <c r="J14" s="45"/>
    </row>
    <row r="15" spans="1:10" s="200" customFormat="1" ht="15">
      <c r="A15" s="193">
        <f>A13+1</f>
        <v>9</v>
      </c>
      <c r="B15" s="194" t="s">
        <v>197</v>
      </c>
      <c r="C15" s="195" t="s">
        <v>198</v>
      </c>
      <c r="D15" s="128" t="s">
        <v>11</v>
      </c>
      <c r="E15" s="196">
        <v>1</v>
      </c>
      <c r="F15" s="197"/>
      <c r="G15" s="198">
        <f>F15*E15</f>
        <v>0</v>
      </c>
      <c r="H15" s="197"/>
      <c r="I15" s="198">
        <f>H15*E15</f>
        <v>0</v>
      </c>
      <c r="J15" s="199">
        <f>I15+G15</f>
        <v>0</v>
      </c>
    </row>
    <row r="16" spans="1:10" s="200" customFormat="1" ht="15">
      <c r="A16" s="193">
        <f t="shared" si="0"/>
        <v>10</v>
      </c>
      <c r="B16" s="129" t="s">
        <v>199</v>
      </c>
      <c r="C16" s="130" t="s">
        <v>200</v>
      </c>
      <c r="D16" s="128" t="s">
        <v>11</v>
      </c>
      <c r="E16" s="196">
        <v>1</v>
      </c>
      <c r="F16" s="197"/>
      <c r="G16" s="198">
        <f>F16*E16</f>
        <v>0</v>
      </c>
      <c r="H16" s="197"/>
      <c r="I16" s="198">
        <f>H16*E16</f>
        <v>0</v>
      </c>
      <c r="J16" s="199">
        <f>I16+G16</f>
        <v>0</v>
      </c>
    </row>
    <row r="17" spans="1:10" s="200" customFormat="1" ht="15">
      <c r="A17" s="193">
        <f t="shared" si="0"/>
        <v>11</v>
      </c>
      <c r="B17" s="129" t="s">
        <v>201</v>
      </c>
      <c r="C17" s="195" t="s">
        <v>202</v>
      </c>
      <c r="D17" s="128" t="s">
        <v>11</v>
      </c>
      <c r="E17" s="196">
        <v>1</v>
      </c>
      <c r="F17" s="197"/>
      <c r="G17" s="198">
        <f>F17*E17</f>
        <v>0</v>
      </c>
      <c r="H17" s="197"/>
      <c r="I17" s="198">
        <f>H17*E17</f>
        <v>0</v>
      </c>
      <c r="J17" s="199">
        <f>I17+G17</f>
        <v>0</v>
      </c>
    </row>
    <row r="18" spans="1:10" s="200" customFormat="1" ht="11.25" thickBot="1">
      <c r="A18" s="193">
        <f t="shared" si="0"/>
        <v>12</v>
      </c>
      <c r="B18" s="129"/>
      <c r="C18" s="201" t="s">
        <v>203</v>
      </c>
      <c r="D18" s="128" t="s">
        <v>11</v>
      </c>
      <c r="E18" s="196">
        <v>2</v>
      </c>
      <c r="F18" s="197"/>
      <c r="G18" s="198">
        <f>F18*E18</f>
        <v>0</v>
      </c>
      <c r="H18" s="197"/>
      <c r="I18" s="198">
        <f>H18*E18</f>
        <v>0</v>
      </c>
      <c r="J18" s="199">
        <f>I18+G18</f>
        <v>0</v>
      </c>
    </row>
    <row r="19" spans="1:10" s="192" customFormat="1" ht="11.25" thickBot="1">
      <c r="A19" s="39"/>
      <c r="B19" s="40"/>
      <c r="C19" s="41" t="s">
        <v>206</v>
      </c>
      <c r="D19" s="42"/>
      <c r="E19" s="42"/>
      <c r="F19" s="43"/>
      <c r="G19" s="44"/>
      <c r="H19" s="47"/>
      <c r="I19" s="44"/>
      <c r="J19" s="45"/>
    </row>
    <row r="20" spans="1:10" s="200" customFormat="1" ht="15">
      <c r="A20" s="193">
        <f>A18+1</f>
        <v>13</v>
      </c>
      <c r="B20" s="194" t="s">
        <v>197</v>
      </c>
      <c r="C20" s="195" t="s">
        <v>198</v>
      </c>
      <c r="D20" s="128" t="s">
        <v>11</v>
      </c>
      <c r="E20" s="196">
        <v>1</v>
      </c>
      <c r="F20" s="197"/>
      <c r="G20" s="198">
        <f>F20*E20</f>
        <v>0</v>
      </c>
      <c r="H20" s="197"/>
      <c r="I20" s="198">
        <f>H20*E20</f>
        <v>0</v>
      </c>
      <c r="J20" s="199">
        <f>I20+G20</f>
        <v>0</v>
      </c>
    </row>
    <row r="21" spans="1:10" s="200" customFormat="1" ht="15">
      <c r="A21" s="193">
        <f t="shared" si="0"/>
        <v>14</v>
      </c>
      <c r="B21" s="129" t="s">
        <v>199</v>
      </c>
      <c r="C21" s="130" t="s">
        <v>200</v>
      </c>
      <c r="D21" s="128" t="s">
        <v>11</v>
      </c>
      <c r="E21" s="196">
        <v>1</v>
      </c>
      <c r="F21" s="197"/>
      <c r="G21" s="198">
        <f>F21*E21</f>
        <v>0</v>
      </c>
      <c r="H21" s="197"/>
      <c r="I21" s="198">
        <f>H21*E21</f>
        <v>0</v>
      </c>
      <c r="J21" s="199">
        <f>I21+G21</f>
        <v>0</v>
      </c>
    </row>
    <row r="22" spans="1:10" s="200" customFormat="1" ht="15">
      <c r="A22" s="193">
        <f t="shared" si="0"/>
        <v>15</v>
      </c>
      <c r="B22" s="129" t="s">
        <v>201</v>
      </c>
      <c r="C22" s="195" t="s">
        <v>202</v>
      </c>
      <c r="D22" s="128" t="s">
        <v>11</v>
      </c>
      <c r="E22" s="196">
        <v>1</v>
      </c>
      <c r="F22" s="197"/>
      <c r="G22" s="198">
        <f>F22*E22</f>
        <v>0</v>
      </c>
      <c r="H22" s="197"/>
      <c r="I22" s="198">
        <f>H22*E22</f>
        <v>0</v>
      </c>
      <c r="J22" s="199">
        <f>I22+G22</f>
        <v>0</v>
      </c>
    </row>
    <row r="23" spans="1:10" s="200" customFormat="1" ht="11.25" thickBot="1">
      <c r="A23" s="193">
        <f t="shared" si="0"/>
        <v>16</v>
      </c>
      <c r="B23" s="129"/>
      <c r="C23" s="201" t="s">
        <v>203</v>
      </c>
      <c r="D23" s="128" t="s">
        <v>11</v>
      </c>
      <c r="E23" s="196">
        <v>2</v>
      </c>
      <c r="F23" s="197"/>
      <c r="G23" s="198">
        <f>F23*E23</f>
        <v>0</v>
      </c>
      <c r="H23" s="197"/>
      <c r="I23" s="198">
        <f>H23*E23</f>
        <v>0</v>
      </c>
      <c r="J23" s="199">
        <f>I23+G23</f>
        <v>0</v>
      </c>
    </row>
    <row r="24" spans="1:10" s="200" customFormat="1" ht="11.25" thickBot="1">
      <c r="A24" s="39"/>
      <c r="B24" s="40"/>
      <c r="C24" s="41" t="s">
        <v>207</v>
      </c>
      <c r="D24" s="42"/>
      <c r="E24" s="42"/>
      <c r="F24" s="43"/>
      <c r="G24" s="44"/>
      <c r="H24" s="47"/>
      <c r="I24" s="44"/>
      <c r="J24" s="45"/>
    </row>
    <row r="25" spans="1:10" s="200" customFormat="1" ht="15">
      <c r="A25" s="193">
        <f>A23+1</f>
        <v>17</v>
      </c>
      <c r="B25" s="194" t="s">
        <v>197</v>
      </c>
      <c r="C25" s="195" t="s">
        <v>198</v>
      </c>
      <c r="D25" s="128" t="s">
        <v>11</v>
      </c>
      <c r="E25" s="196">
        <v>1</v>
      </c>
      <c r="F25" s="197"/>
      <c r="G25" s="198">
        <f>F25*E25</f>
        <v>0</v>
      </c>
      <c r="H25" s="197"/>
      <c r="I25" s="198">
        <f>H25*E25</f>
        <v>0</v>
      </c>
      <c r="J25" s="199">
        <f>I25+G25</f>
        <v>0</v>
      </c>
    </row>
    <row r="26" spans="1:10" s="200" customFormat="1" ht="15">
      <c r="A26" s="193">
        <f t="shared" si="0"/>
        <v>18</v>
      </c>
      <c r="B26" s="129" t="s">
        <v>199</v>
      </c>
      <c r="C26" s="130" t="s">
        <v>200</v>
      </c>
      <c r="D26" s="128" t="s">
        <v>11</v>
      </c>
      <c r="E26" s="196">
        <v>1</v>
      </c>
      <c r="F26" s="197"/>
      <c r="G26" s="198">
        <f>F26*E26</f>
        <v>0</v>
      </c>
      <c r="H26" s="197"/>
      <c r="I26" s="198">
        <f>H26*E26</f>
        <v>0</v>
      </c>
      <c r="J26" s="199">
        <f>I26+G26</f>
        <v>0</v>
      </c>
    </row>
    <row r="27" spans="1:10" s="200" customFormat="1" ht="15">
      <c r="A27" s="193">
        <f t="shared" si="0"/>
        <v>19</v>
      </c>
      <c r="B27" s="129" t="s">
        <v>201</v>
      </c>
      <c r="C27" s="195" t="s">
        <v>202</v>
      </c>
      <c r="D27" s="128" t="s">
        <v>11</v>
      </c>
      <c r="E27" s="196">
        <v>1</v>
      </c>
      <c r="F27" s="197"/>
      <c r="G27" s="198">
        <f>F27*E27</f>
        <v>0</v>
      </c>
      <c r="H27" s="197"/>
      <c r="I27" s="198">
        <f>H27*E27</f>
        <v>0</v>
      </c>
      <c r="J27" s="199">
        <f>I27+G27</f>
        <v>0</v>
      </c>
    </row>
    <row r="28" spans="1:10" s="200" customFormat="1" ht="11.25" thickBot="1">
      <c r="A28" s="193">
        <f t="shared" si="0"/>
        <v>20</v>
      </c>
      <c r="B28" s="129"/>
      <c r="C28" s="201" t="s">
        <v>203</v>
      </c>
      <c r="D28" s="128" t="s">
        <v>11</v>
      </c>
      <c r="E28" s="196">
        <v>2</v>
      </c>
      <c r="F28" s="197"/>
      <c r="G28" s="198">
        <f>F28*E28</f>
        <v>0</v>
      </c>
      <c r="H28" s="197"/>
      <c r="I28" s="198">
        <f>H28*E28</f>
        <v>0</v>
      </c>
      <c r="J28" s="199">
        <f>I28+G28</f>
        <v>0</v>
      </c>
    </row>
    <row r="29" spans="1:10" s="192" customFormat="1" ht="11.25" thickBot="1">
      <c r="A29" s="39"/>
      <c r="B29" s="40"/>
      <c r="C29" s="41" t="s">
        <v>208</v>
      </c>
      <c r="D29" s="42"/>
      <c r="E29" s="42"/>
      <c r="F29" s="43"/>
      <c r="G29" s="44"/>
      <c r="H29" s="43"/>
      <c r="I29" s="44"/>
      <c r="J29" s="45"/>
    </row>
    <row r="30" spans="1:10" s="200" customFormat="1" ht="15">
      <c r="A30" s="193">
        <f>A28+1</f>
        <v>21</v>
      </c>
      <c r="B30" s="194" t="s">
        <v>197</v>
      </c>
      <c r="C30" s="195" t="s">
        <v>198</v>
      </c>
      <c r="D30" s="128" t="s">
        <v>11</v>
      </c>
      <c r="E30" s="196">
        <v>1</v>
      </c>
      <c r="F30" s="197"/>
      <c r="G30" s="198">
        <f>F30*E30</f>
        <v>0</v>
      </c>
      <c r="H30" s="197"/>
      <c r="I30" s="198">
        <f>H30*E30</f>
        <v>0</v>
      </c>
      <c r="J30" s="199">
        <f>I30+G30</f>
        <v>0</v>
      </c>
    </row>
    <row r="31" spans="1:10" s="200" customFormat="1" ht="15">
      <c r="A31" s="193">
        <f t="shared" si="0"/>
        <v>22</v>
      </c>
      <c r="B31" s="129" t="s">
        <v>199</v>
      </c>
      <c r="C31" s="130" t="s">
        <v>200</v>
      </c>
      <c r="D31" s="128" t="s">
        <v>11</v>
      </c>
      <c r="E31" s="196">
        <v>1</v>
      </c>
      <c r="F31" s="197"/>
      <c r="G31" s="198">
        <f>F31*E31</f>
        <v>0</v>
      </c>
      <c r="H31" s="197"/>
      <c r="I31" s="198">
        <f>H31*E31</f>
        <v>0</v>
      </c>
      <c r="J31" s="199">
        <f>I31+G31</f>
        <v>0</v>
      </c>
    </row>
    <row r="32" spans="1:10" s="200" customFormat="1" ht="15">
      <c r="A32" s="193">
        <f t="shared" si="0"/>
        <v>23</v>
      </c>
      <c r="B32" s="129" t="s">
        <v>201</v>
      </c>
      <c r="C32" s="195" t="s">
        <v>202</v>
      </c>
      <c r="D32" s="128" t="s">
        <v>11</v>
      </c>
      <c r="E32" s="196">
        <v>1</v>
      </c>
      <c r="F32" s="197"/>
      <c r="G32" s="198">
        <f>F32*E32</f>
        <v>0</v>
      </c>
      <c r="H32" s="197"/>
      <c r="I32" s="198">
        <f>H32*E32</f>
        <v>0</v>
      </c>
      <c r="J32" s="199">
        <f>I32+G32</f>
        <v>0</v>
      </c>
    </row>
    <row r="33" spans="1:10" s="200" customFormat="1" ht="11.25" thickBot="1">
      <c r="A33" s="193">
        <f t="shared" si="0"/>
        <v>24</v>
      </c>
      <c r="B33" s="129"/>
      <c r="C33" s="201" t="s">
        <v>203</v>
      </c>
      <c r="D33" s="128" t="s">
        <v>11</v>
      </c>
      <c r="E33" s="196">
        <v>2</v>
      </c>
      <c r="F33" s="197"/>
      <c r="G33" s="198">
        <f>F33*E33</f>
        <v>0</v>
      </c>
      <c r="H33" s="197"/>
      <c r="I33" s="198">
        <f>H33*E33</f>
        <v>0</v>
      </c>
      <c r="J33" s="199">
        <f>I33+G33</f>
        <v>0</v>
      </c>
    </row>
    <row r="34" spans="1:10" s="192" customFormat="1" ht="11.25" thickBot="1">
      <c r="A34" s="39"/>
      <c r="B34" s="40"/>
      <c r="C34" s="41" t="s">
        <v>209</v>
      </c>
      <c r="D34" s="42"/>
      <c r="E34" s="42"/>
      <c r="F34" s="43"/>
      <c r="G34" s="44"/>
      <c r="H34" s="43"/>
      <c r="I34" s="44"/>
      <c r="J34" s="45"/>
    </row>
    <row r="35" spans="1:10" s="200" customFormat="1" ht="15">
      <c r="A35" s="193">
        <f>A33+1</f>
        <v>25</v>
      </c>
      <c r="B35" s="194"/>
      <c r="C35" s="130" t="s">
        <v>210</v>
      </c>
      <c r="D35" s="128" t="s">
        <v>11</v>
      </c>
      <c r="E35" s="196">
        <v>3</v>
      </c>
      <c r="F35" s="197"/>
      <c r="G35" s="198">
        <f>F35*E35</f>
        <v>0</v>
      </c>
      <c r="H35" s="197"/>
      <c r="I35" s="198">
        <f>H35*E35</f>
        <v>0</v>
      </c>
      <c r="J35" s="199">
        <f>I35+G35</f>
        <v>0</v>
      </c>
    </row>
    <row r="36" spans="1:10" s="200" customFormat="1" ht="15">
      <c r="A36" s="193">
        <f t="shared" si="0"/>
        <v>26</v>
      </c>
      <c r="B36" s="129"/>
      <c r="C36" s="194" t="s">
        <v>211</v>
      </c>
      <c r="D36" s="128" t="s">
        <v>11</v>
      </c>
      <c r="E36" s="196">
        <v>1</v>
      </c>
      <c r="F36" s="197"/>
      <c r="G36" s="198">
        <f>F36*E36</f>
        <v>0</v>
      </c>
      <c r="H36" s="197"/>
      <c r="I36" s="198">
        <f>H36*E36</f>
        <v>0</v>
      </c>
      <c r="J36" s="199">
        <f>I36+G36</f>
        <v>0</v>
      </c>
    </row>
    <row r="37" spans="1:10" s="200" customFormat="1" ht="11.25" thickBot="1">
      <c r="A37" s="193">
        <f t="shared" si="0"/>
        <v>27</v>
      </c>
      <c r="B37" s="129"/>
      <c r="C37" s="201" t="s">
        <v>203</v>
      </c>
      <c r="D37" s="128" t="s">
        <v>11</v>
      </c>
      <c r="E37" s="196">
        <v>16</v>
      </c>
      <c r="F37" s="197"/>
      <c r="G37" s="198">
        <f>F37*E37</f>
        <v>0</v>
      </c>
      <c r="H37" s="197"/>
      <c r="I37" s="198">
        <f>H37*E37</f>
        <v>0</v>
      </c>
      <c r="J37" s="199">
        <f>I37+G37</f>
        <v>0</v>
      </c>
    </row>
    <row r="38" spans="1:10" s="192" customFormat="1" ht="11.25" thickBot="1">
      <c r="A38" s="39"/>
      <c r="B38" s="40"/>
      <c r="C38" s="41" t="s">
        <v>189</v>
      </c>
      <c r="D38" s="42"/>
      <c r="E38" s="42"/>
      <c r="F38" s="43"/>
      <c r="G38" s="44"/>
      <c r="H38" s="43"/>
      <c r="I38" s="44"/>
      <c r="J38" s="45"/>
    </row>
    <row r="39" spans="1:10" s="200" customFormat="1" ht="15">
      <c r="A39" s="193">
        <f>A37+1</f>
        <v>28</v>
      </c>
      <c r="B39" s="129"/>
      <c r="C39" s="195" t="s">
        <v>212</v>
      </c>
      <c r="D39" s="128" t="s">
        <v>11</v>
      </c>
      <c r="E39" s="196">
        <v>45</v>
      </c>
      <c r="F39" s="197"/>
      <c r="G39" s="198">
        <f>F39*E39</f>
        <v>0</v>
      </c>
      <c r="H39" s="197"/>
      <c r="I39" s="198">
        <f>H39*E39</f>
        <v>0</v>
      </c>
      <c r="J39" s="199">
        <f>I39+G39</f>
        <v>0</v>
      </c>
    </row>
    <row r="40" spans="1:10" s="200" customFormat="1" ht="15">
      <c r="A40" s="193">
        <f t="shared" si="0"/>
        <v>29</v>
      </c>
      <c r="B40" s="129"/>
      <c r="C40" s="195" t="s">
        <v>190</v>
      </c>
      <c r="D40" s="128" t="s">
        <v>11</v>
      </c>
      <c r="E40" s="196">
        <v>10</v>
      </c>
      <c r="F40" s="197"/>
      <c r="G40" s="198">
        <f>F40*E40</f>
        <v>0</v>
      </c>
      <c r="H40" s="197"/>
      <c r="I40" s="198">
        <f>H40*E40</f>
        <v>0</v>
      </c>
      <c r="J40" s="199">
        <f>I40+G40</f>
        <v>0</v>
      </c>
    </row>
    <row r="41" spans="1:10" s="200" customFormat="1" ht="11.25" thickBot="1">
      <c r="A41" s="193">
        <f t="shared" si="0"/>
        <v>30</v>
      </c>
      <c r="B41" s="129"/>
      <c r="C41" s="195" t="s">
        <v>213</v>
      </c>
      <c r="D41" s="128" t="s">
        <v>11</v>
      </c>
      <c r="E41" s="196">
        <v>50</v>
      </c>
      <c r="F41" s="197"/>
      <c r="G41" s="198">
        <f>F41*E41</f>
        <v>0</v>
      </c>
      <c r="H41" s="197"/>
      <c r="I41" s="198">
        <f>H41*E41</f>
        <v>0</v>
      </c>
      <c r="J41" s="199">
        <f>I41+G41</f>
        <v>0</v>
      </c>
    </row>
    <row r="42" spans="1:10" s="192" customFormat="1" ht="11.25" thickBot="1">
      <c r="A42" s="39"/>
      <c r="B42" s="40"/>
      <c r="C42" s="41" t="s">
        <v>51</v>
      </c>
      <c r="D42" s="42"/>
      <c r="E42" s="42"/>
      <c r="F42" s="43"/>
      <c r="G42" s="44"/>
      <c r="H42" s="47"/>
      <c r="I42" s="44"/>
      <c r="J42" s="45"/>
    </row>
    <row r="43" spans="1:10" s="200" customFormat="1" ht="11.25" thickBot="1">
      <c r="A43" s="193">
        <f>A41+1</f>
        <v>31</v>
      </c>
      <c r="B43" s="129"/>
      <c r="C43" s="130" t="s">
        <v>214</v>
      </c>
      <c r="D43" s="128" t="s">
        <v>11</v>
      </c>
      <c r="E43" s="128">
        <v>7</v>
      </c>
      <c r="F43" s="197"/>
      <c r="G43" s="198">
        <f>F43*E43</f>
        <v>0</v>
      </c>
      <c r="H43" s="197"/>
      <c r="I43" s="198">
        <f>H43*E43</f>
        <v>0</v>
      </c>
      <c r="J43" s="199">
        <f>I43+G43</f>
        <v>0</v>
      </c>
    </row>
    <row r="44" spans="1:10" s="192" customFormat="1" ht="11.25" thickBot="1">
      <c r="A44" s="39"/>
      <c r="B44" s="40"/>
      <c r="C44" s="41" t="s">
        <v>131</v>
      </c>
      <c r="D44" s="42"/>
      <c r="E44" s="42"/>
      <c r="F44" s="43"/>
      <c r="G44" s="44"/>
      <c r="H44" s="47"/>
      <c r="I44" s="44"/>
      <c r="J44" s="45"/>
    </row>
    <row r="45" spans="1:10" s="200" customFormat="1" ht="11.25" thickBot="1">
      <c r="A45" s="193">
        <f>A43+1</f>
        <v>32</v>
      </c>
      <c r="B45" s="129"/>
      <c r="C45" s="130" t="s">
        <v>215</v>
      </c>
      <c r="D45" s="128" t="s">
        <v>16</v>
      </c>
      <c r="E45" s="128">
        <v>6</v>
      </c>
      <c r="F45" s="197"/>
      <c r="G45" s="198">
        <f>F45*E45</f>
        <v>0</v>
      </c>
      <c r="H45" s="197"/>
      <c r="I45" s="198">
        <f>H45*E45</f>
        <v>0</v>
      </c>
      <c r="J45" s="199">
        <f>I45+G45</f>
        <v>0</v>
      </c>
    </row>
    <row r="46" spans="1:10" s="202" customFormat="1" ht="11.25" thickBot="1">
      <c r="A46" s="39"/>
      <c r="B46" s="40"/>
      <c r="C46" s="41" t="s">
        <v>216</v>
      </c>
      <c r="D46" s="42"/>
      <c r="E46" s="42"/>
      <c r="F46" s="43"/>
      <c r="G46" s="44"/>
      <c r="H46" s="47"/>
      <c r="I46" s="44"/>
      <c r="J46" s="45"/>
    </row>
    <row r="47" spans="1:10" s="202" customFormat="1" ht="15">
      <c r="A47" s="193">
        <f>A45+1</f>
        <v>33</v>
      </c>
      <c r="B47" s="18"/>
      <c r="C47" s="19" t="s">
        <v>217</v>
      </c>
      <c r="D47" s="20" t="s">
        <v>13</v>
      </c>
      <c r="E47" s="1">
        <v>1</v>
      </c>
      <c r="F47" s="197"/>
      <c r="G47" s="198">
        <f>F47*E47</f>
        <v>0</v>
      </c>
      <c r="H47" s="27"/>
      <c r="I47" s="198">
        <f>H47*E47</f>
        <v>0</v>
      </c>
      <c r="J47" s="199">
        <f>I47+G47</f>
        <v>0</v>
      </c>
    </row>
    <row r="48" spans="1:10" s="202" customFormat="1" ht="11.25" thickBot="1">
      <c r="A48" s="193">
        <f aca="true" t="shared" si="1" ref="A48">A47+1</f>
        <v>34</v>
      </c>
      <c r="B48" s="18"/>
      <c r="C48" s="19" t="s">
        <v>52</v>
      </c>
      <c r="D48" s="20" t="s">
        <v>13</v>
      </c>
      <c r="E48" s="1">
        <v>1</v>
      </c>
      <c r="F48" s="197"/>
      <c r="G48" s="198">
        <f>F48*E48</f>
        <v>0</v>
      </c>
      <c r="H48" s="29"/>
      <c r="I48" s="198">
        <f>H48*E48</f>
        <v>0</v>
      </c>
      <c r="J48" s="199">
        <f>I48+G48</f>
        <v>0</v>
      </c>
    </row>
    <row r="49" spans="1:10" s="206" customFormat="1" ht="16.5" thickBot="1">
      <c r="A49" s="203" t="s">
        <v>15</v>
      </c>
      <c r="B49" s="204"/>
      <c r="C49" s="204"/>
      <c r="D49" s="205"/>
      <c r="E49" s="205"/>
      <c r="F49" s="132"/>
      <c r="G49" s="132"/>
      <c r="H49" s="132"/>
      <c r="I49" s="132"/>
      <c r="J49" s="133">
        <f>SUM(J5:J48)</f>
        <v>0</v>
      </c>
    </row>
    <row r="50" spans="1:10" s="179" customFormat="1" ht="15">
      <c r="A50" s="172"/>
      <c r="B50" s="173"/>
      <c r="C50" s="174"/>
      <c r="D50" s="171"/>
      <c r="E50" s="171"/>
      <c r="F50" s="175"/>
      <c r="G50" s="176"/>
      <c r="H50" s="177"/>
      <c r="I50" s="176"/>
      <c r="J50" s="178"/>
    </row>
    <row r="224" spans="1:10" ht="15">
      <c r="A224" s="171"/>
      <c r="B224" s="171"/>
      <c r="F224" s="171"/>
      <c r="G224" s="171"/>
      <c r="I224" s="171"/>
      <c r="J224" s="171"/>
    </row>
    <row r="225" spans="1:10" ht="15">
      <c r="A225" s="171"/>
      <c r="B225" s="171"/>
      <c r="F225" s="171"/>
      <c r="G225" s="171"/>
      <c r="I225" s="171"/>
      <c r="J225" s="171"/>
    </row>
    <row r="226" spans="1:10" ht="15">
      <c r="A226" s="171"/>
      <c r="B226" s="171"/>
      <c r="C226" s="180"/>
      <c r="D226" s="181"/>
      <c r="F226" s="171"/>
      <c r="G226" s="171"/>
      <c r="I226" s="171"/>
      <c r="J226" s="171"/>
    </row>
    <row r="227" spans="1:10" ht="15">
      <c r="A227" s="171"/>
      <c r="B227" s="171"/>
      <c r="C227" s="180"/>
      <c r="D227" s="181"/>
      <c r="F227" s="171"/>
      <c r="G227" s="171"/>
      <c r="I227" s="171"/>
      <c r="J227" s="171"/>
    </row>
  </sheetData>
  <mergeCells count="3">
    <mergeCell ref="A1:J1"/>
    <mergeCell ref="F2:G2"/>
    <mergeCell ref="H2:I2"/>
  </mergeCells>
  <printOptions horizontalCentered="1"/>
  <pageMargins left="0.71" right="0.71" top="1.02" bottom="0.7900000000000001" header="0.31" footer="0.31"/>
  <pageSetup fitToHeight="2" fitToWidth="1" horizontalDpi="600" verticalDpi="600" orientation="landscape" paperSize="9" scale="94" r:id="rId2"/>
  <headerFooter>
    <oddHeader>&amp;L&amp;G
&amp;C&amp;"Tahoma,Obyčejné"
&amp;"Tahoma,Tučné"&amp;22PROJEKČNÍ KANCELÁŘ&amp;R&amp;8ČERVENÉ VRŠKY 2086, 256 01 BENEŠOV
IČ: 74549197  DIČ: CZ8003111754
GSM: +420 774 477 017
TEL: +420 317 702 560
E-MAIL: marcel.pilat@pinet-cz.eu
WEB: http://www.pinet-cz.eu&amp;11
</oddHeader>
    <oddFooter>&amp;C&amp;A&amp;RStránka 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Ševecová Ivana</cp:lastModifiedBy>
  <cp:lastPrinted>2012-12-19T16:58:28Z</cp:lastPrinted>
  <dcterms:created xsi:type="dcterms:W3CDTF">2009-09-07T12:31:24Z</dcterms:created>
  <dcterms:modified xsi:type="dcterms:W3CDTF">2013-03-12T15:21:32Z</dcterms:modified>
  <cp:category/>
  <cp:version/>
  <cp:contentType/>
  <cp:contentStatus/>
</cp:coreProperties>
</file>