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6" yWindow="0" windowWidth="23256" windowHeight="13176" tabRatio="477" firstSheet="1" activeTab="2"/>
  </bookViews>
  <sheets>
    <sheet name="KRYCI LIST ROZPOCTU" sheetId="1" r:id="rId1"/>
    <sheet name="REKAPITULACE LAN PRO CCTV a AP" sheetId="2" r:id="rId2"/>
    <sheet name="AKTIVNÍ PRVKY" sheetId="3" r:id="rId3"/>
    <sheet name="LAN PRO CCTV" sheetId="4" r:id="rId4"/>
  </sheets>
  <definedNames>
    <definedName name="__shared_2_0_0">"a1"*"b1"</definedName>
    <definedName name="__shared_2_1_0">"a1"*"d1"</definedName>
    <definedName name="__shared_2_10_0">"a1"*"d1"</definedName>
    <definedName name="__shared_2_11_0">"a1"+"c1"</definedName>
    <definedName name="__shared_2_12_0">"b1"*"a1"</definedName>
    <definedName name="__shared_2_13_0">"d1"*"a1"</definedName>
    <definedName name="__shared_2_14_0">"c1"+"a1"</definedName>
    <definedName name="__shared_2_15_0">"b1"*"a1"</definedName>
    <definedName name="__shared_2_16_0">"d1"*"a1"</definedName>
    <definedName name="__shared_2_17_0">"c1"+"a1"</definedName>
    <definedName name="__shared_2_18_0">"a1"+1</definedName>
    <definedName name="__shared_2_2_0">"a1"+"c1"</definedName>
    <definedName name="__shared_2_3_0">"a1"*"b1"</definedName>
    <definedName name="__shared_2_4_0">"a1"*"d1"</definedName>
    <definedName name="__shared_2_5_0">"a1"+"c1"</definedName>
    <definedName name="__shared_2_6_0">"a1"*"b1"</definedName>
    <definedName name="__shared_2_7_0">"a1"*"d1"</definedName>
    <definedName name="__shared_2_8_0">"a1"+"c1"</definedName>
    <definedName name="__shared_2_9_0">"a1"*"b1"</definedName>
    <definedName name="_xlnm._FilterDatabase" localSheetId="2" hidden="1">'AKTIVNÍ PRVKY'!$B$3:$B$25</definedName>
    <definedName name="_xlnm._FilterDatabase" localSheetId="3" hidden="1">'LAN PRO CCTV'!$B$3:$B$195</definedName>
    <definedName name="_xlfn.SUMIFS" hidden="1">#NAME?</definedName>
    <definedName name="Excel_BuiltIn_Print_Area" localSheetId="2">'AKTIVNÍ PRVKY'!$A$1:$K$21</definedName>
    <definedName name="Excel_BuiltIn_Print_Area" localSheetId="3">'LAN PRO CCTV'!$A$1:$K$191</definedName>
    <definedName name="kurz_EU">"#ref!"</definedName>
    <definedName name="kurz_usd">"#ref!"</definedName>
    <definedName name="marze_hw">"#ref!"</definedName>
    <definedName name="marze_sluzby">"#ref!"</definedName>
    <definedName name="marze_sw">"#ref!"</definedName>
    <definedName name="_xlnm.Print_Area" localSheetId="2">'AKTIVNÍ PRVKY'!$A$1:$K$25</definedName>
    <definedName name="_xlnm.Print_Area" localSheetId="3">'LAN PRO CCTV'!$A$1:$K$195</definedName>
  </definedNames>
  <calcPr fullCalcOnLoad="1"/>
</workbook>
</file>

<file path=xl/sharedStrings.xml><?xml version="1.0" encoding="utf-8"?>
<sst xmlns="http://schemas.openxmlformats.org/spreadsheetml/2006/main" count="464" uniqueCount="274">
  <si>
    <t>NÁZEV AKCE:</t>
  </si>
  <si>
    <t>ČÍSLO PROJEKTU:</t>
  </si>
  <si>
    <t>VERZE:</t>
  </si>
  <si>
    <t>p.č.</t>
  </si>
  <si>
    <t>základ</t>
  </si>
  <si>
    <t>cena /Kč/</t>
  </si>
  <si>
    <t>CENA bez DPH</t>
  </si>
  <si>
    <t>DATUM:</t>
  </si>
  <si>
    <t>%</t>
  </si>
  <si>
    <t>Mimostaveništní doprava</t>
  </si>
  <si>
    <t>POLOŽKY ROZPOČTU</t>
  </si>
  <si>
    <t>CENA CELKEM</t>
  </si>
  <si>
    <t>Pol.</t>
  </si>
  <si>
    <t>Číslo</t>
  </si>
  <si>
    <t>Obchodní název</t>
  </si>
  <si>
    <t>MJ</t>
  </si>
  <si>
    <t>Počet</t>
  </si>
  <si>
    <t>Cena/MJ</t>
  </si>
  <si>
    <t>Celkem</t>
  </si>
  <si>
    <t>m</t>
  </si>
  <si>
    <t>CELKEM:</t>
  </si>
  <si>
    <t>Dodávky zařízení</t>
  </si>
  <si>
    <t>Doprava dodávek</t>
  </si>
  <si>
    <t>Přesun dodávek</t>
  </si>
  <si>
    <t>Materiál montážní</t>
  </si>
  <si>
    <t>Prořez</t>
  </si>
  <si>
    <t>Materiál podružný</t>
  </si>
  <si>
    <t>Demontáže a přesuny</t>
  </si>
  <si>
    <t>Montáže</t>
  </si>
  <si>
    <t>PPV pro elektromontáže</t>
  </si>
  <si>
    <t>Dodávky celkem</t>
  </si>
  <si>
    <t>Materiál+výkony celkem</t>
  </si>
  <si>
    <t>Ostatní náklady</t>
  </si>
  <si>
    <t>NÁKLADY hl.III celkem</t>
  </si>
  <si>
    <t>zařízení staveniště</t>
  </si>
  <si>
    <t>NÁKLADY hl.VI celkem</t>
  </si>
  <si>
    <t>Kompletační činnost</t>
  </si>
  <si>
    <t>Výchozí revize</t>
  </si>
  <si>
    <t>NÁKLADY hl.XI celkem</t>
  </si>
  <si>
    <t>MATERIÁL</t>
  </si>
  <si>
    <t>INSTALACE</t>
  </si>
  <si>
    <t>ks</t>
  </si>
  <si>
    <t>Kotvící materiál</t>
  </si>
  <si>
    <t>Kabely a vodiče silové</t>
  </si>
  <si>
    <t>Propojovací kabely optické</t>
  </si>
  <si>
    <t>Konektory, spojky, krytky, keystone, inserty</t>
  </si>
  <si>
    <t>Panely plné, vyvazovací, police přístrojové</t>
  </si>
  <si>
    <t>Příchytky, stahovací pásky</t>
  </si>
  <si>
    <t>Označovací štítky</t>
  </si>
  <si>
    <t>Tmely, ostatní</t>
  </si>
  <si>
    <t>Průrazy, ucpávky</t>
  </si>
  <si>
    <t>Přepěťové ochrany, jističe, rozvodnice, oka</t>
  </si>
  <si>
    <t>Měření</t>
  </si>
  <si>
    <t xml:space="preserve">Uchazeč si je plně vědom, že kontrola výkazu výměr je součástí zadávacích podmínek.
Všechna zařízení, systémy a konstrukce budou oceňovány a dodávány plně funkční, tj. včetně všech komponentů, upevňovacích prvků, podpor a prostupů atd. Ceny obsahují náklady na přesun hmot a případný odvoz sutě, pokud není v zadávacích podmínkách uvedeno jinak. </t>
  </si>
  <si>
    <t>Položkový rozpočet – SLP a NN rozvody</t>
  </si>
  <si>
    <t>Žlaby PVC a příslušenství</t>
  </si>
  <si>
    <t>Plechové žlaby a příslušenství</t>
  </si>
  <si>
    <t>Trubky a příslušenství</t>
  </si>
  <si>
    <t>Kabely optické</t>
  </si>
  <si>
    <t>Zásuvky silové</t>
  </si>
  <si>
    <t>Propojovací kabely metalické cat.5e nestíněné</t>
  </si>
  <si>
    <t>Kabely sdělovací - cat.5e nestíněné</t>
  </si>
  <si>
    <t>Rozvodné panely - osazené cat.5e nestíněné</t>
  </si>
  <si>
    <t>NN rozvaděče a příslušenství</t>
  </si>
  <si>
    <t>Instalace metalických ukončovacích prvků - zapojení</t>
  </si>
  <si>
    <t>Výrobce</t>
  </si>
  <si>
    <t>CYKY 3 x 2,5</t>
  </si>
  <si>
    <t>CYKY 3 x 4</t>
  </si>
  <si>
    <t>CYKY 3 x 6</t>
  </si>
  <si>
    <t>CYKY 3x10 RE</t>
  </si>
  <si>
    <t>Žlab LINEAR 2     50/50 "SZ" 0,8mm-  bez perforace, podpěry 2,0m</t>
  </si>
  <si>
    <t>Žlab LINEAR 2   100/50 "SZ" 0,8mm-  bez perforace, podpěry 2,0m</t>
  </si>
  <si>
    <t>Žlab LINEAR 2   160/50 "SZ" 0,8mm-  bez perforace, podpěry 2,0m</t>
  </si>
  <si>
    <t>bal</t>
  </si>
  <si>
    <t>Víko žlabu LINEAR VL   50 "SZ" 0,8mm</t>
  </si>
  <si>
    <t>Víko žlabu LINEAR VL   100 "SZ" 0,8mm</t>
  </si>
  <si>
    <t>Víko žlabu LINEAR VL   160 "SZ" 0,8mm</t>
  </si>
  <si>
    <t>Spojka žlabu LINEAR  SL 2/50 "SZ" (240mm)</t>
  </si>
  <si>
    <t>Spojka kloubová horizontální žlabu LINEAR  SKHL-50</t>
  </si>
  <si>
    <t>Spojka úhlová žlabu LINEAR  SUL-50</t>
  </si>
  <si>
    <t>Spojka víka žlabu LINEAR SVL-50</t>
  </si>
  <si>
    <t>Spojovací sada žlabu LINEAR SSL M8 - "GEOMET"    (1bal = 100 ks)</t>
  </si>
  <si>
    <r>
      <t>Kabelová přepážka žlabu LINEAR KPL 50</t>
    </r>
    <r>
      <rPr>
        <sz val="8"/>
        <color indexed="60"/>
        <rFont val="Arial"/>
        <family val="2"/>
      </rPr>
      <t xml:space="preserve"> </t>
    </r>
    <r>
      <rPr>
        <sz val="8"/>
        <rFont val="Arial"/>
        <family val="2"/>
      </rPr>
      <t>"SZ" 0,8mm</t>
    </r>
    <r>
      <rPr>
        <sz val="8"/>
        <color indexed="60"/>
        <rFont val="Arial"/>
        <family val="2"/>
      </rPr>
      <t xml:space="preserve"> </t>
    </r>
  </si>
  <si>
    <t>Koleno tvarovací žlabu vnitřní/vnější LINEAR  KTWL   50/50 "SZ"</t>
  </si>
  <si>
    <t>Koleno tvarovací žlabu vnitřní/vnější LINEAR  KTWL  100/50 "SZ"</t>
  </si>
  <si>
    <r>
      <t>Víko kolena tvarovacího vnitřní/vnější žlabu LINEAR  VKTWL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 50 "SZ"</t>
    </r>
  </si>
  <si>
    <r>
      <t>Víko kolena tvarovacího vnitřní/vnější žlabu LINEAR  VKTWL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100 "SZ"</t>
    </r>
  </si>
  <si>
    <t>Redukční díl středový žlabu LINEAR  RDSL-50x50 "SZ" (zůžení žlabu o 50mm)</t>
  </si>
  <si>
    <t>Redukční díl středový žlabu LINEAR  RDSL-110x50 "SZ" (zůžení žlabu o 110mm)</t>
  </si>
  <si>
    <t>Koncový díl (záslepka) žlabu LINEAR  KDL  50/50 "SZ"</t>
  </si>
  <si>
    <t>Držák nástěnný (stupačkový) žlabu LINEAR DNL  50 "SZ"</t>
  </si>
  <si>
    <t>Stojna STPM  2000 "SZ" (2,0mm) prostorová-třístranná   (L=2018mm)</t>
  </si>
  <si>
    <t>Závitová tyč 8mm/1m "GZ"</t>
  </si>
  <si>
    <t>Podložka M8,4 "GZ"                                                              (Bal = 100 Ks)</t>
  </si>
  <si>
    <t>Ochranný obvodový lem žlabu LINEAR OLL 1</t>
  </si>
  <si>
    <t>Ochranný obvodový lem dvojitý žlabu LINEAR OLL 2</t>
  </si>
  <si>
    <t>Sprej zinkový - zinek 98% 400ml</t>
  </si>
  <si>
    <t>Matice M8"GZ"                                                                      (Bal = 100 Ks)</t>
  </si>
  <si>
    <t>Jistič LPN, In 16 A,  charakteristika C, 1-pól, Icn 10 kA</t>
  </si>
  <si>
    <t>Pojistková vložka 16A gG, Un 500 V a.c., velikost 10x38, gG - Cd/Pb free</t>
  </si>
  <si>
    <t>Odpínač válcových pojistek, Ie 32 A, Ue 690 V a.c, pro válcové pojistkové vložky 10x38, 1-pól. Provedení</t>
  </si>
  <si>
    <t>Vázací pásky odolné proti UV, 120x2,5mm, černá</t>
  </si>
  <si>
    <t>Vázací pásky odolné proti UV, 203x3,6mm, černá</t>
  </si>
  <si>
    <t>Vázací pásky odolné proti UV, 190x4,8mm, černá</t>
  </si>
  <si>
    <t>Vázací pásky odolné proti UV, 310x4,8mm, černá</t>
  </si>
  <si>
    <t>Kabel U/UTP Cat.5e 4x2xAWG24, 100MHz, LSOH plášť modrý</t>
  </si>
  <si>
    <t>Propojovací kabel, Cat.5e nestíněný, 2xRJ-45, délka 2m, barva šedá</t>
  </si>
  <si>
    <t>Optický propojovací kabel duplex LC-SC 9/125 OS2, 2m</t>
  </si>
  <si>
    <t>Optický propojovací kabel duplex SC-SC 9/125 OS2, 2m</t>
  </si>
  <si>
    <t>Optický propojovací kabel duplex SC-SC 9/125 OS2, 1m</t>
  </si>
  <si>
    <t>Pigtaily</t>
  </si>
  <si>
    <t>Pigtail SC, 9/125µm OS2, délka 2m</t>
  </si>
  <si>
    <t>Optické spojky</t>
  </si>
  <si>
    <t>Rozvaděče optické 19", nástěnné a příslušenství</t>
  </si>
  <si>
    <t>19" FO vana, výsuvné čelo pro 12xSC-Duplex, neosazená, výška 1U</t>
  </si>
  <si>
    <t>Montážní sada do rozvaděče - multipack 100x šroub + plovoucí matka + podložka</t>
  </si>
  <si>
    <t>19" polička s podpěrami, hl. 550mm, zátěž 20kg, 1U, RAL 7035</t>
  </si>
  <si>
    <t>Krabice a příslušenství</t>
  </si>
  <si>
    <t>Krabice přístrojová na omítku bezhalogenová pro dvojzásuvku Tango, 80x104x28mm</t>
  </si>
  <si>
    <t>Lišta hranatá, 40x20mm</t>
  </si>
  <si>
    <t>Lišta hranatá, 40x40mm</t>
  </si>
  <si>
    <t>Trubka ohebná PVC EN, střední mechanická pevnost Ø32mm</t>
  </si>
  <si>
    <t>Trubka ohebná PE EN, nízká mechanická pevnost Ø25mm, UV odolná, bezhalogenová</t>
  </si>
  <si>
    <t>Trubka tuhá PVC EN, nízká mechanická pevnost, Ø25mm</t>
  </si>
  <si>
    <t>Příchytka trubek PVC EN, Ø25mm</t>
  </si>
  <si>
    <t>Spojka trubek PVC EN, Ø25mm</t>
  </si>
  <si>
    <t>Koleno trubek tuhých PVC EN, Ø25mm</t>
  </si>
  <si>
    <t>Ohebná dvouplášťová korugovaná chránička, Ø50mm, bezhalogenová</t>
  </si>
  <si>
    <t>Ohebná dvouplášťová korugovaná chránička, Ø110mm, bezhalogenová</t>
  </si>
  <si>
    <t>Násuvná spojka korugované dvouplášťové chráničky Ø50mm</t>
  </si>
  <si>
    <t>Těsnící kroužek pro korugovanou dvouplášťovou chráničku Ø50mm</t>
  </si>
  <si>
    <t>Zátka pro korugovanou dvouplášťovou chráničku Ø50mm</t>
  </si>
  <si>
    <t>Zásuvka dvojnásobná s ochrannými kolíky Tango, s clonkami, s natočenou dutinou, bílá</t>
  </si>
  <si>
    <t>19" patchpanel kompaktní, 24xRJ-45 nestíněný Cat.5, 1U, RAL 7035</t>
  </si>
  <si>
    <t>Izolační páska PVC, černá, typ COROPLAST 15mm/10metrů</t>
  </si>
  <si>
    <t>Izolační pásky</t>
  </si>
  <si>
    <t>Vytýčení tras ve volném terénu</t>
  </si>
  <si>
    <t>Kabelové lože z kopaného písku v rýze 60 cm tl. 10cm</t>
  </si>
  <si>
    <t>Fólie výstražná  z PVC šířky 22cm</t>
  </si>
  <si>
    <t>Ruční zához kabelové rýhy 50cm šíř.60cm hl.zem.tř.3</t>
  </si>
  <si>
    <t>Hutnění zeminy vrstvy 20cm</t>
  </si>
  <si>
    <t>Provizorní úprava terénu zem.tř.3/m2</t>
  </si>
  <si>
    <t>m2</t>
  </si>
  <si>
    <t>Měření opt.vlákna met.OTDR SM, 1 vln.délka</t>
  </si>
  <si>
    <t>Měření metalické linky UTP vč.certif.protokolu</t>
  </si>
  <si>
    <t>Svár optického vlákna SM</t>
  </si>
  <si>
    <t>Odmaštění a příprava konce kabelu(kab.forma)</t>
  </si>
  <si>
    <t>Ochrana optického spoje smršťovací</t>
  </si>
  <si>
    <t xml:space="preserve">Ukončení kabelu UTP 4páry na keystone </t>
  </si>
  <si>
    <t>Ukončení vodiče do 2,5mm2, včetně označení</t>
  </si>
  <si>
    <t>Ukončení vodiče do 4mm2, včetně označení</t>
  </si>
  <si>
    <t>Ukončení vodiče do 6mm2, včetně označení</t>
  </si>
  <si>
    <t>Ukončení vodiče do 10mm2, včetně označení</t>
  </si>
  <si>
    <t>Návlečka pro značení vodičů 0,35 - 2,5mm2</t>
  </si>
  <si>
    <t>Návlečka pro značení vodičů 2,5 - 6mm2</t>
  </si>
  <si>
    <t>Návlečka pro značení vodičů 4 - 10mm2</t>
  </si>
  <si>
    <t>Štítek na kabely 32,6x11,5mm na stahovací pásky</t>
  </si>
  <si>
    <t>Štítek Pozor optický kabel samolepící</t>
  </si>
  <si>
    <t>Popisovací páska Casio ČB 9mm</t>
  </si>
  <si>
    <t>Tmel silikonový bílý</t>
  </si>
  <si>
    <t>Tmel akrylátový bílý</t>
  </si>
  <si>
    <t>Montážní pěna PUR 750 ml</t>
  </si>
  <si>
    <t>Tmel protipožární CP 611A</t>
  </si>
  <si>
    <t>Sádra bílá</t>
  </si>
  <si>
    <t>Směs omítková Cemix 7</t>
  </si>
  <si>
    <t>Plsť minerální protipožární Orsil</t>
  </si>
  <si>
    <t>kg</t>
  </si>
  <si>
    <t>Protipožární pěna CP 620 300ml</t>
  </si>
  <si>
    <t>Provedení průrazu vč.zapravení do L=60cm</t>
  </si>
  <si>
    <t>Provedení protipožární ucpávky</t>
  </si>
  <si>
    <t>Úklidové práce po instalaci a ekologická likvidace vzniklého odpadu</t>
  </si>
  <si>
    <t>Stavební přípomoce, průrazy, zapravení aj.</t>
  </si>
  <si>
    <t>Inženýrská činnost a technická podpora (KD aj.)</t>
  </si>
  <si>
    <t>Projektová dokumentace pro provedení stavby</t>
  </si>
  <si>
    <t>Projektová dokumentace skutečního provedení stavby</t>
  </si>
  <si>
    <t>kpl</t>
  </si>
  <si>
    <t>hod</t>
  </si>
  <si>
    <t>Řízené horizontální vrtání pro protlačení PE trub vnějšího průměru 90-110mm</t>
  </si>
  <si>
    <t>Hloubení jam pro stožár ručně, v hornině tř 3,</t>
  </si>
  <si>
    <t>Univerzální optický kabel s volnou sekundární ochranou A/I-BH, gelový, 4x 9/125 OS1 (ohrana proti hlodavcům)</t>
  </si>
  <si>
    <t>Univerzální optický kabel s volnou sekundární ochranou A/I-BH, gelový, 8x 9/125 OS1 (ohrana proti hlodavcům)</t>
  </si>
  <si>
    <t>Univerzální optický kabel s volnou sekundární ochranou A/I-BH, gelový, 12x 9/125 OS1 (ohrana proti hlodavcům)</t>
  </si>
  <si>
    <t>Univerzální optický kabel s volnou sekundární ochranou A/I-BH, gelový, 16x 9/125 OS1 (ohrana proti hlodavcům)</t>
  </si>
  <si>
    <t>Spojka SC-SC, duplexní SM</t>
  </si>
  <si>
    <t>Žlab MARS  250/100</t>
  </si>
  <si>
    <t>Žlab MARS  125/50</t>
  </si>
  <si>
    <t>Žlab MARS   62/50</t>
  </si>
  <si>
    <t>Víko žlabu MARS 62</t>
  </si>
  <si>
    <t>Víko žlabu MARS 125</t>
  </si>
  <si>
    <t>Víko žlabu MARS 250</t>
  </si>
  <si>
    <t>Spojka žlabu MARS 100</t>
  </si>
  <si>
    <t>Spojka žlabu MARS 50</t>
  </si>
  <si>
    <t>Uzávěr víka MARS</t>
  </si>
  <si>
    <t>Stínící kanál SK 40x20</t>
  </si>
  <si>
    <t>Odvíkování a zavíkování stávajících tras</t>
  </si>
  <si>
    <t>Drobný kotvící materiál (kotvy, hmoždinky, apod.)</t>
  </si>
  <si>
    <t>Příchytka - kabelové oko, např. 2031M/15</t>
  </si>
  <si>
    <t>H07V-K 10 ZŽ</t>
  </si>
  <si>
    <t>H07V-K 10 ČERNÝ</t>
  </si>
  <si>
    <t>Datové rozvaděče - stojanové a příslušenství</t>
  </si>
  <si>
    <t>Bočnice k TS IT  2200x1000 nasouv., horizontálně dělená, RAL7035</t>
  </si>
  <si>
    <t>Podstavec TS šxv 800x100 př+zad.díl, RAL7035, sada</t>
  </si>
  <si>
    <t>Bočnice pro podstavec vxh 100x1000, RAL7035, sada</t>
  </si>
  <si>
    <t>sada</t>
  </si>
  <si>
    <t>TS IT skříň pro servery, 47U, š=800mm, h=1000mm, ventilované dveře, zadní vertikálně dělené</t>
  </si>
  <si>
    <t>Kazeta samolepící pro 6 svárů</t>
  </si>
  <si>
    <t>Organizér kabelů do optického rozvaděče</t>
  </si>
  <si>
    <t>Průchodka do opt. Rozvaděče 11</t>
  </si>
  <si>
    <t>Matice k průchodce 11</t>
  </si>
  <si>
    <t>pár</t>
  </si>
  <si>
    <t>Konektor RJ-45, Cat.5e, pro drát, včetně krytky</t>
  </si>
  <si>
    <t>19" vyvazovací panel, 5x velké oko, 1U</t>
  </si>
  <si>
    <t>Materiál pro úpravy v rozvaděčích (svorky, DIN lišty, dutinky, lisovací oka, apod.)</t>
  </si>
  <si>
    <t>Kabelová rýha šířka 50cm hloubka 60cm v zemině 3. třídy</t>
  </si>
  <si>
    <t>Kamerové rozvaděče</t>
  </si>
  <si>
    <t>Rozvodnice kamerového systému včetně výzbroje a příslušenství pro optické napojení (dle výkresové dokumentace)</t>
  </si>
  <si>
    <t>Rozvodnice kamerového systému včetně výzbroje a příslušesnství pro optické napojení v EX prostředí vč. certifikace (dle výkresové dokumentace )</t>
  </si>
  <si>
    <t>Rozvodnice kamerového systému včetně výzbroje a příslušenství pro metalické napojení (dle výkresové dokumentace)</t>
  </si>
  <si>
    <t>Stříška pro rozvodnici kamerového systému</t>
  </si>
  <si>
    <t>Výkopy a zaměření a vytýčení tras</t>
  </si>
  <si>
    <t>Geodetické zaměření instalované optické kabeláže pro zanesení dat do systému Gramis</t>
  </si>
  <si>
    <t>Zakončení optického kabelu</t>
  </si>
  <si>
    <t>Kabelové šachty</t>
  </si>
  <si>
    <t>Zemní kabelová šachta ŠK, D600mm s pochůzím  víkem, UV stabilní</t>
  </si>
  <si>
    <t>Hloubení jam pro šachtu ručně, v hornině tř 3,</t>
  </si>
  <si>
    <t>Odpískování a zapískování stávající šachty</t>
  </si>
  <si>
    <t>Stožáry a stavební přípomoce</t>
  </si>
  <si>
    <t>Stožár bezpaticový dvoustupňový, výška 560cm/500cm s povrch úpravou žárový zinek (včetně příslušenství)</t>
  </si>
  <si>
    <t>Přidružený materiál zemních prací</t>
  </si>
  <si>
    <t>Zednické výpomoci (zapažení, zábrana apod.)</t>
  </si>
  <si>
    <t>24P karta pro 4506E</t>
  </si>
  <si>
    <t>Catalyst 4500 E-Series 24-Port GE (SFP)</t>
  </si>
  <si>
    <t>WS-X4624-SFP-E=</t>
  </si>
  <si>
    <t>GLC-LH-SMD=</t>
  </si>
  <si>
    <t>IE2000</t>
  </si>
  <si>
    <t>IE-4000-8GS4G-E</t>
  </si>
  <si>
    <t>CON-PSRT-IE40008L</t>
  </si>
  <si>
    <t>IE 4000 8 x SFP 1G  4 x 1G Combo   LAN Base</t>
  </si>
  <si>
    <t>PRTNR SS 8X5XNBD IE 4000 8 x SFP 1G 4 x 1G Combo  LAN B</t>
  </si>
  <si>
    <t>rok</t>
  </si>
  <si>
    <t>UPS</t>
  </si>
  <si>
    <t>Ostatní výkony</t>
  </si>
  <si>
    <t>Instalace aktivních prvků, oživení, zapojení a uvedení do provozu</t>
  </si>
  <si>
    <t>Vedlejší rozpočtové náklady</t>
  </si>
  <si>
    <t>Projektová dokumentace prováděcí</t>
  </si>
  <si>
    <t>Položkový rozpočet – AKTIVNÍ PRVKY</t>
  </si>
  <si>
    <t>APC Back-UPS 400, 230V</t>
  </si>
  <si>
    <t>Autorský dozor projektanta</t>
  </si>
  <si>
    <t>Úprava ve stávajících silových rozvaděčích (dozbrojení)</t>
  </si>
  <si>
    <t>Úprava ve stávajících datových rozvaděčích (zapojení, popsání, přesuny...)</t>
  </si>
  <si>
    <t>Dodávka aktivních prvků</t>
  </si>
  <si>
    <t>Doprava aktivních prvků</t>
  </si>
  <si>
    <t>Aktivní prvky celkem</t>
  </si>
  <si>
    <t>Rekapitulace ceny – LAN PRO CCTV a AKTIVNÍ PRVKY</t>
  </si>
  <si>
    <t>ROZŠÍŘENÍ LAN PRO CCTV SKLAD MSTĚTICE</t>
  </si>
  <si>
    <t>15Z011</t>
  </si>
  <si>
    <t>01</t>
  </si>
  <si>
    <t>05/2015</t>
  </si>
  <si>
    <t>LAN PRO CCTV a AKTIVNÍ PRVKY</t>
  </si>
  <si>
    <t>Krycí list rozpočtu - LAN PRO CCTV a AKTIVNÍ PRVKY</t>
  </si>
  <si>
    <t>Betonová patka min. 600x600x900mm (š,š,hl) s otvorem pro odvod vody, včetně výkopu a zemnícího pásku a tyče pro stožár (z.pásek 10m)</t>
  </si>
  <si>
    <t>Plastový držák hromosvodu s betonovou kostkou (trasa žlabu 50/50 na obj.070)</t>
  </si>
  <si>
    <t>Stojna STPM  6000 "SZ" (2,0mm) prostorová-třístranná   (L=6000mm)</t>
  </si>
  <si>
    <t>DIN lišta do racku pro AP</t>
  </si>
  <si>
    <t>Odstranění dřevitého porostu z keřů průměru kmenů do 5cm</t>
  </si>
  <si>
    <t>Štěpkování porostu s odvozem</t>
  </si>
  <si>
    <t>prms</t>
  </si>
  <si>
    <t>PWR-IE50W-AC-IEC=</t>
  </si>
  <si>
    <t>AC Power Module w/ IEC Plug</t>
  </si>
  <si>
    <t>CAB-ACE-RA</t>
  </si>
  <si>
    <t>Power Cord Europe Right Angle</t>
  </si>
  <si>
    <t>STK-RACKMNT-2955=</t>
  </si>
  <si>
    <t>19 in Rack mount kit for Catalyst 2955</t>
  </si>
  <si>
    <t>CISCO 1000BASE-LX/LH SFP transceiver module  MMF/SMF  1310nm  DOM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</si>
</sst>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* #,##0.00&quot; Kč &quot;;\-* #,##0.00&quot; Kč &quot;;\ * \-#&quot; Kč &quot;;@\ "/>
    <numFmt numFmtId="165" formatCode="#,##0.00&quot; Kč&quot;"/>
    <numFmt numFmtId="166" formatCode="#,##0.00\ [$Kč-405];[Red]\-#,##0.00\ [$Kč-405]"/>
    <numFmt numFmtId="167" formatCode="#\ ###\ ##0;#\ ###\ ##0"/>
    <numFmt numFmtId="168" formatCode="#,##0.00\ [$Kč-405];\-#,##0.00\ [$Kč-405]"/>
    <numFmt numFmtId="169" formatCode="#\ ###\ ##0.00"/>
    <numFmt numFmtId="170" formatCode="#,##0.00&quot;     &quot;;\-#,##0.00&quot;     &quot;"/>
    <numFmt numFmtId="171" formatCode="#,##0.00\ &quot;Kč&quot;;[Red]#,##0.00\ &quot;Kč&quot;"/>
    <numFmt numFmtId="172" formatCode="#,##0\ &quot;Kč&quot;;[Red]#,##0\ &quot;Kč&quot;"/>
    <numFmt numFmtId="173" formatCode="#,##0.00\ &quot;Kč&quot;"/>
    <numFmt numFmtId="174" formatCode="h:mm;@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1"/>
      <color indexed="6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6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8"/>
      <color indexed="6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0"/>
      <name val="Arial CE"/>
      <family val="0"/>
    </font>
    <font>
      <sz val="8"/>
      <color indexed="8"/>
      <name val="Arial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164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38" applyFont="1">
      <alignment/>
      <protection/>
    </xf>
    <xf numFmtId="0" fontId="3" fillId="0" borderId="0" xfId="39" applyFont="1" applyBorder="1" applyAlignment="1">
      <alignment vertical="center" wrapText="1"/>
      <protection/>
    </xf>
    <xf numFmtId="49" fontId="4" fillId="0" borderId="0" xfId="39" applyNumberFormat="1" applyFont="1" applyBorder="1" applyAlignment="1">
      <alignment horizontal="left" vertical="center"/>
      <protection/>
    </xf>
    <xf numFmtId="0" fontId="5" fillId="0" borderId="0" xfId="39" applyFont="1" applyBorder="1" applyAlignment="1">
      <alignment horizontal="left" vertical="center"/>
      <protection/>
    </xf>
    <xf numFmtId="0" fontId="6" fillId="0" borderId="0" xfId="38" applyFont="1" applyAlignment="1">
      <alignment horizontal="left" vertical="center"/>
      <protection/>
    </xf>
    <xf numFmtId="49" fontId="4" fillId="0" borderId="0" xfId="39" applyNumberFormat="1" applyFont="1" applyBorder="1" applyAlignment="1">
      <alignment horizontal="left" vertical="center" wrapText="1"/>
      <protection/>
    </xf>
    <xf numFmtId="0" fontId="5" fillId="0" borderId="0" xfId="39" applyFont="1" applyBorder="1" applyAlignment="1">
      <alignment horizontal="center" vertical="center" wrapText="1"/>
      <protection/>
    </xf>
    <xf numFmtId="0" fontId="6" fillId="0" borderId="0" xfId="38" applyFont="1" applyAlignment="1">
      <alignment vertical="center" wrapText="1"/>
      <protection/>
    </xf>
    <xf numFmtId="49" fontId="4" fillId="0" borderId="0" xfId="39" applyNumberFormat="1" applyFont="1" applyBorder="1" applyAlignment="1">
      <alignment horizontal="center" vertical="center" wrapText="1"/>
      <protection/>
    </xf>
    <xf numFmtId="0" fontId="4" fillId="0" borderId="0" xfId="39" applyFont="1" applyBorder="1" applyAlignment="1">
      <alignment horizontal="center" vertical="center" wrapText="1"/>
      <protection/>
    </xf>
    <xf numFmtId="0" fontId="6" fillId="0" borderId="0" xfId="38" applyFont="1" applyAlignment="1">
      <alignment vertical="center"/>
      <protection/>
    </xf>
    <xf numFmtId="0" fontId="7" fillId="0" borderId="10" xfId="39" applyFont="1" applyBorder="1" applyAlignment="1">
      <alignment horizontal="center" vertical="center"/>
      <protection/>
    </xf>
    <xf numFmtId="49" fontId="7" fillId="0" borderId="10" xfId="39" applyNumberFormat="1" applyFont="1" applyBorder="1" applyAlignment="1">
      <alignment horizontal="center" vertical="center"/>
      <protection/>
    </xf>
    <xf numFmtId="165" fontId="7" fillId="0" borderId="10" xfId="39" applyNumberFormat="1" applyFont="1" applyBorder="1" applyAlignment="1">
      <alignment horizontal="center" vertical="center"/>
      <protection/>
    </xf>
    <xf numFmtId="0" fontId="7" fillId="0" borderId="10" xfId="39" applyFont="1" applyBorder="1" applyAlignment="1">
      <alignment horizontal="right" vertical="center"/>
      <protection/>
    </xf>
    <xf numFmtId="0" fontId="8" fillId="0" borderId="0" xfId="38" applyFont="1">
      <alignment/>
      <protection/>
    </xf>
    <xf numFmtId="0" fontId="8" fillId="0" borderId="0" xfId="39" applyFont="1" applyBorder="1" applyAlignment="1">
      <alignment vertical="center"/>
      <protection/>
    </xf>
    <xf numFmtId="0" fontId="8" fillId="0" borderId="0" xfId="38" applyFont="1" applyBorder="1" applyAlignment="1">
      <alignment horizontal="center" vertical="center"/>
      <protection/>
    </xf>
    <xf numFmtId="49" fontId="8" fillId="0" borderId="0" xfId="38" applyNumberFormat="1" applyFont="1" applyBorder="1" applyAlignment="1">
      <alignment horizontal="left" vertical="center"/>
      <protection/>
    </xf>
    <xf numFmtId="165" fontId="8" fillId="0" borderId="0" xfId="38" applyNumberFormat="1" applyFont="1" applyBorder="1" applyAlignment="1">
      <alignment horizontal="left" vertical="center"/>
      <protection/>
    </xf>
    <xf numFmtId="165" fontId="8" fillId="0" borderId="0" xfId="37" applyNumberFormat="1" applyFont="1" applyBorder="1" applyAlignment="1" applyProtection="1">
      <alignment horizontal="right" vertical="center"/>
      <protection locked="0"/>
    </xf>
    <xf numFmtId="166" fontId="8" fillId="0" borderId="0" xfId="37" applyNumberFormat="1" applyFont="1" applyBorder="1" applyAlignment="1" applyProtection="1">
      <alignment horizontal="right" vertical="center"/>
      <protection locked="0"/>
    </xf>
    <xf numFmtId="0" fontId="8" fillId="0" borderId="0" xfId="38" applyFont="1" applyBorder="1" applyAlignment="1">
      <alignment horizontal="right" vertical="center"/>
      <protection/>
    </xf>
    <xf numFmtId="0" fontId="8" fillId="0" borderId="0" xfId="38" applyFont="1" applyBorder="1">
      <alignment/>
      <protection/>
    </xf>
    <xf numFmtId="49" fontId="8" fillId="0" borderId="0" xfId="38" applyNumberFormat="1" applyFont="1" applyBorder="1">
      <alignment/>
      <protection/>
    </xf>
    <xf numFmtId="167" fontId="8" fillId="0" borderId="0" xfId="38" applyNumberFormat="1" applyFont="1" applyBorder="1">
      <alignment/>
      <protection/>
    </xf>
    <xf numFmtId="166" fontId="8" fillId="0" borderId="0" xfId="38" applyNumberFormat="1" applyFont="1" applyBorder="1">
      <alignment/>
      <protection/>
    </xf>
    <xf numFmtId="49" fontId="9" fillId="0" borderId="0" xfId="39" applyNumberFormat="1" applyFont="1" applyBorder="1" applyAlignment="1">
      <alignment horizontal="left" vertical="center"/>
      <protection/>
    </xf>
    <xf numFmtId="49" fontId="10" fillId="0" borderId="0" xfId="39" applyNumberFormat="1" applyFont="1" applyBorder="1" applyAlignment="1">
      <alignment horizontal="left" vertical="center"/>
      <protection/>
    </xf>
    <xf numFmtId="165" fontId="9" fillId="0" borderId="0" xfId="39" applyNumberFormat="1" applyFont="1" applyBorder="1" applyAlignment="1">
      <alignment horizontal="left" vertical="center"/>
      <protection/>
    </xf>
    <xf numFmtId="165" fontId="9" fillId="0" borderId="0" xfId="39" applyNumberFormat="1" applyFont="1" applyBorder="1" applyAlignment="1">
      <alignment vertical="center"/>
      <protection/>
    </xf>
    <xf numFmtId="168" fontId="9" fillId="0" borderId="0" xfId="39" applyNumberFormat="1" applyFont="1" applyBorder="1" applyAlignment="1">
      <alignment vertical="center"/>
      <protection/>
    </xf>
    <xf numFmtId="0" fontId="10" fillId="0" borderId="0" xfId="39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165" fontId="15" fillId="0" borderId="11" xfId="37" applyNumberFormat="1" applyFont="1" applyBorder="1" applyAlignment="1" applyProtection="1">
      <alignment horizontal="right" vertical="center" wrapText="1"/>
      <protection/>
    </xf>
    <xf numFmtId="164" fontId="19" fillId="0" borderId="12" xfId="37" applyFont="1" applyBorder="1" applyAlignment="1" applyProtection="1">
      <alignment horizontal="right" vertical="center" wrapText="1"/>
      <protection/>
    </xf>
    <xf numFmtId="165" fontId="16" fillId="0" borderId="11" xfId="37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165" fontId="15" fillId="0" borderId="11" xfId="37" applyNumberFormat="1" applyFont="1" applyFill="1" applyBorder="1" applyAlignment="1" applyProtection="1">
      <alignment horizontal="right" vertical="center" wrapText="1"/>
      <protection/>
    </xf>
    <xf numFmtId="165" fontId="16" fillId="0" borderId="11" xfId="37" applyNumberFormat="1" applyFont="1" applyFill="1" applyBorder="1" applyAlignment="1" applyProtection="1">
      <alignment vertical="center" wrapText="1"/>
      <protection/>
    </xf>
    <xf numFmtId="165" fontId="12" fillId="0" borderId="0" xfId="0" applyNumberFormat="1" applyFont="1" applyAlignment="1">
      <alignment/>
    </xf>
    <xf numFmtId="0" fontId="12" fillId="0" borderId="0" xfId="0" applyFont="1" applyFill="1" applyAlignment="1">
      <alignment wrapText="1"/>
    </xf>
    <xf numFmtId="165" fontId="14" fillId="0" borderId="12" xfId="39" applyNumberFormat="1" applyFont="1" applyBorder="1" applyAlignment="1" applyProtection="1">
      <alignment horizontal="left" vertical="center" wrapText="1"/>
      <protection/>
    </xf>
    <xf numFmtId="0" fontId="14" fillId="0" borderId="12" xfId="39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right" vertical="center" wrapText="1"/>
      <protection/>
    </xf>
    <xf numFmtId="165" fontId="15" fillId="0" borderId="0" xfId="0" applyNumberFormat="1" applyFont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wrapText="1"/>
      <protection/>
    </xf>
    <xf numFmtId="165" fontId="15" fillId="0" borderId="1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/>
      <protection/>
    </xf>
    <xf numFmtId="173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wrapText="1"/>
      <protection/>
    </xf>
    <xf numFmtId="165" fontId="15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wrapText="1"/>
      <protection/>
    </xf>
    <xf numFmtId="164" fontId="14" fillId="0" borderId="12" xfId="39" applyNumberFormat="1" applyFont="1" applyBorder="1" applyAlignment="1" applyProtection="1">
      <alignment vertical="center" wrapText="1"/>
      <protection/>
    </xf>
    <xf numFmtId="165" fontId="11" fillId="0" borderId="0" xfId="39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5" fillId="0" borderId="0" xfId="39" applyFont="1" applyBorder="1" applyAlignment="1" applyProtection="1">
      <alignment horizontal="center" vertical="center" wrapText="1"/>
      <protection locked="0"/>
    </xf>
    <xf numFmtId="0" fontId="3" fillId="0" borderId="14" xfId="39" applyFont="1" applyBorder="1" applyAlignment="1" applyProtection="1">
      <alignment horizontal="center" vertical="center" wrapText="1"/>
      <protection locked="0"/>
    </xf>
    <xf numFmtId="0" fontId="13" fillId="0" borderId="15" xfId="39" applyFont="1" applyBorder="1" applyAlignment="1" applyProtection="1">
      <alignment horizontal="left" vertical="center" wrapText="1"/>
      <protection locked="0"/>
    </xf>
    <xf numFmtId="0" fontId="13" fillId="0" borderId="0" xfId="39" applyFont="1" applyBorder="1" applyAlignment="1" applyProtection="1">
      <alignment horizontal="left" vertical="center" wrapText="1"/>
      <protection locked="0"/>
    </xf>
    <xf numFmtId="49" fontId="13" fillId="0" borderId="0" xfId="39" applyNumberFormat="1" applyFont="1" applyBorder="1" applyAlignment="1" applyProtection="1">
      <alignment horizontal="left" vertical="center" wrapText="1"/>
      <protection locked="0"/>
    </xf>
    <xf numFmtId="170" fontId="13" fillId="0" borderId="15" xfId="37" applyNumberFormat="1" applyFont="1" applyBorder="1" applyAlignment="1" applyProtection="1">
      <alignment horizontal="center" vertical="center" wrapText="1"/>
      <protection locked="0"/>
    </xf>
    <xf numFmtId="170" fontId="13" fillId="0" borderId="11" xfId="37" applyNumberFormat="1" applyFont="1" applyBorder="1" applyAlignment="1" applyProtection="1">
      <alignment horizontal="center" vertical="center" wrapText="1"/>
      <protection locked="0"/>
    </xf>
    <xf numFmtId="170" fontId="13" fillId="0" borderId="16" xfId="37" applyNumberFormat="1" applyFont="1" applyBorder="1" applyAlignment="1" applyProtection="1">
      <alignment horizontal="center" vertical="center" wrapText="1"/>
      <protection locked="0"/>
    </xf>
    <xf numFmtId="170" fontId="13" fillId="0" borderId="17" xfId="37" applyNumberFormat="1" applyFont="1" applyBorder="1" applyAlignment="1" applyProtection="1">
      <alignment horizontal="center" vertical="center" wrapText="1"/>
      <protection locked="0"/>
    </xf>
    <xf numFmtId="170" fontId="13" fillId="0" borderId="18" xfId="37" applyNumberFormat="1" applyFont="1" applyBorder="1" applyAlignment="1" applyProtection="1">
      <alignment horizontal="center" vertical="center" wrapText="1"/>
      <protection locked="0"/>
    </xf>
    <xf numFmtId="0" fontId="14" fillId="0" borderId="12" xfId="39" applyFont="1" applyBorder="1" applyAlignment="1" applyProtection="1">
      <alignment horizontal="center" vertical="center" wrapText="1"/>
      <protection locked="0"/>
    </xf>
    <xf numFmtId="49" fontId="14" fillId="0" borderId="12" xfId="39" applyNumberFormat="1" applyFont="1" applyBorder="1" applyAlignment="1" applyProtection="1">
      <alignment horizontal="center" vertical="center" wrapText="1"/>
      <protection locked="0"/>
    </xf>
    <xf numFmtId="164" fontId="14" fillId="0" borderId="12" xfId="37" applyFont="1" applyBorder="1" applyAlignment="1" applyProtection="1">
      <alignment horizontal="right" vertical="center" wrapText="1"/>
      <protection locked="0"/>
    </xf>
    <xf numFmtId="164" fontId="19" fillId="0" borderId="12" xfId="37" applyFont="1" applyBorder="1" applyAlignment="1" applyProtection="1">
      <alignment horizontal="right" vertical="center" wrapText="1"/>
      <protection locked="0"/>
    </xf>
    <xf numFmtId="165" fontId="14" fillId="0" borderId="12" xfId="37" applyNumberFormat="1" applyFont="1" applyBorder="1" applyAlignment="1" applyProtection="1">
      <alignment horizontal="right" vertical="center" wrapText="1"/>
      <protection locked="0"/>
    </xf>
    <xf numFmtId="164" fontId="14" fillId="0" borderId="12" xfId="39" applyNumberFormat="1" applyFont="1" applyBorder="1" applyAlignment="1" applyProtection="1">
      <alignment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9" xfId="36" applyFont="1" applyBorder="1" applyAlignment="1" applyProtection="1">
      <alignment vertical="center" wrapText="1"/>
      <protection locked="0"/>
    </xf>
    <xf numFmtId="165" fontId="11" fillId="0" borderId="0" xfId="39" applyNumberFormat="1" applyFont="1" applyBorder="1" applyAlignment="1" applyProtection="1">
      <alignment horizontal="left" vertical="center"/>
      <protection locked="0"/>
    </xf>
    <xf numFmtId="0" fontId="17" fillId="0" borderId="0" xfId="36" applyFont="1" applyAlignment="1" applyProtection="1">
      <alignment vertical="center"/>
      <protection locked="0"/>
    </xf>
    <xf numFmtId="0" fontId="3" fillId="0" borderId="0" xfId="39" applyFont="1" applyBorder="1" applyAlignment="1" applyProtection="1">
      <alignment vertical="center" wrapText="1"/>
      <protection locked="0"/>
    </xf>
    <xf numFmtId="49" fontId="4" fillId="0" borderId="0" xfId="39" applyNumberFormat="1" applyFont="1" applyBorder="1" applyAlignment="1" applyProtection="1">
      <alignment horizontal="left" vertical="center"/>
      <protection locked="0"/>
    </xf>
    <xf numFmtId="0" fontId="5" fillId="0" borderId="0" xfId="39" applyFont="1" applyBorder="1" applyAlignment="1" applyProtection="1">
      <alignment horizontal="left" vertical="center"/>
      <protection locked="0"/>
    </xf>
    <xf numFmtId="49" fontId="4" fillId="0" borderId="0" xfId="39" applyNumberFormat="1" applyFont="1" applyBorder="1" applyAlignment="1" applyProtection="1">
      <alignment horizontal="left" vertical="center" wrapText="1"/>
      <protection locked="0"/>
    </xf>
    <xf numFmtId="49" fontId="4" fillId="0" borderId="0" xfId="39" applyNumberFormat="1" applyFont="1" applyBorder="1" applyAlignment="1" applyProtection="1">
      <alignment horizontal="center" vertical="center" wrapText="1"/>
      <protection locked="0"/>
    </xf>
    <xf numFmtId="0" fontId="4" fillId="0" borderId="0" xfId="39" applyFont="1" applyBorder="1" applyAlignment="1" applyProtection="1">
      <alignment horizontal="center" vertical="center" wrapText="1"/>
      <protection locked="0"/>
    </xf>
    <xf numFmtId="0" fontId="7" fillId="0" borderId="10" xfId="39" applyFont="1" applyBorder="1" applyAlignment="1" applyProtection="1">
      <alignment horizontal="center" vertical="center"/>
      <protection locked="0"/>
    </xf>
    <xf numFmtId="49" fontId="7" fillId="0" borderId="10" xfId="39" applyNumberFormat="1" applyFont="1" applyBorder="1" applyAlignment="1" applyProtection="1">
      <alignment horizontal="center" vertical="center"/>
      <protection locked="0"/>
    </xf>
    <xf numFmtId="165" fontId="7" fillId="0" borderId="10" xfId="39" applyNumberFormat="1" applyFont="1" applyBorder="1" applyAlignment="1" applyProtection="1">
      <alignment horizontal="center" vertical="center"/>
      <protection locked="0"/>
    </xf>
    <xf numFmtId="0" fontId="7" fillId="0" borderId="10" xfId="39" applyFont="1" applyBorder="1" applyAlignment="1" applyProtection="1">
      <alignment horizontal="right" vertical="center"/>
      <protection locked="0"/>
    </xf>
    <xf numFmtId="10" fontId="8" fillId="33" borderId="0" xfId="38" applyNumberFormat="1" applyFont="1" applyFill="1" applyBorder="1" applyAlignment="1" applyProtection="1">
      <alignment horizontal="right" vertical="center"/>
      <protection locked="0"/>
    </xf>
    <xf numFmtId="10" fontId="8" fillId="33" borderId="10" xfId="38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165" fontId="8" fillId="0" borderId="0" xfId="37" applyNumberFormat="1" applyFont="1" applyBorder="1" applyAlignment="1" applyProtection="1">
      <alignment horizontal="right" vertical="center"/>
      <protection/>
    </xf>
    <xf numFmtId="165" fontId="8" fillId="0" borderId="10" xfId="37" applyNumberFormat="1" applyFont="1" applyBorder="1" applyAlignment="1" applyProtection="1">
      <alignment horizontal="right" vertical="center"/>
      <protection/>
    </xf>
    <xf numFmtId="165" fontId="11" fillId="0" borderId="0" xfId="37" applyNumberFormat="1" applyFont="1" applyBorder="1" applyAlignment="1" applyProtection="1">
      <alignment horizontal="right" vertical="center"/>
      <protection/>
    </xf>
    <xf numFmtId="165" fontId="9" fillId="0" borderId="0" xfId="39" applyNumberFormat="1" applyFont="1" applyBorder="1" applyAlignment="1" applyProtection="1">
      <alignment vertical="center"/>
      <protection/>
    </xf>
    <xf numFmtId="165" fontId="13" fillId="0" borderId="0" xfId="39" applyNumberFormat="1" applyFont="1" applyBorder="1" applyAlignment="1" applyProtection="1">
      <alignment horizontal="left" vertical="center" wrapText="1"/>
      <protection/>
    </xf>
    <xf numFmtId="0" fontId="13" fillId="0" borderId="0" xfId="39" applyFont="1" applyBorder="1" applyAlignment="1" applyProtection="1">
      <alignment horizontal="center" vertical="center" wrapText="1"/>
      <protection/>
    </xf>
    <xf numFmtId="0" fontId="13" fillId="0" borderId="17" xfId="39" applyFont="1" applyBorder="1" applyAlignment="1" applyProtection="1">
      <alignment horizontal="center" vertical="center" wrapText="1"/>
      <protection/>
    </xf>
    <xf numFmtId="165" fontId="15" fillId="33" borderId="0" xfId="37" applyNumberFormat="1" applyFont="1" applyFill="1" applyBorder="1" applyAlignment="1" applyProtection="1">
      <alignment horizontal="right" vertical="center" wrapText="1"/>
      <protection locked="0"/>
    </xf>
    <xf numFmtId="164" fontId="14" fillId="0" borderId="12" xfId="37" applyFont="1" applyFill="1" applyBorder="1" applyAlignment="1" applyProtection="1">
      <alignment horizontal="right" vertical="center" wrapText="1"/>
      <protection locked="0"/>
    </xf>
    <xf numFmtId="165" fontId="14" fillId="0" borderId="12" xfId="37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39" applyFont="1" applyBorder="1" applyAlignment="1">
      <alignment horizontal="center" vertical="center" wrapText="1"/>
      <protection/>
    </xf>
    <xf numFmtId="170" fontId="13" fillId="0" borderId="15" xfId="37" applyNumberFormat="1" applyFont="1" applyBorder="1" applyAlignment="1" applyProtection="1">
      <alignment horizontal="center" vertical="center" wrapText="1"/>
      <protection/>
    </xf>
    <xf numFmtId="170" fontId="13" fillId="0" borderId="11" xfId="37" applyNumberFormat="1" applyFont="1" applyBorder="1" applyAlignment="1" applyProtection="1">
      <alignment horizontal="center" vertical="center" wrapText="1"/>
      <protection/>
    </xf>
    <xf numFmtId="170" fontId="13" fillId="0" borderId="16" xfId="37" applyNumberFormat="1" applyFont="1" applyBorder="1" applyAlignment="1" applyProtection="1">
      <alignment horizontal="center" vertical="center" wrapText="1"/>
      <protection/>
    </xf>
    <xf numFmtId="170" fontId="13" fillId="0" borderId="17" xfId="37" applyNumberFormat="1" applyFont="1" applyBorder="1" applyAlignment="1" applyProtection="1">
      <alignment horizontal="center" vertical="center" wrapText="1"/>
      <protection/>
    </xf>
    <xf numFmtId="170" fontId="13" fillId="0" borderId="18" xfId="37" applyNumberFormat="1" applyFont="1" applyBorder="1" applyAlignment="1" applyProtection="1">
      <alignment horizontal="center" vertical="center" wrapText="1"/>
      <protection/>
    </xf>
    <xf numFmtId="164" fontId="14" fillId="0" borderId="12" xfId="37" applyFont="1" applyBorder="1" applyAlignment="1" applyProtection="1">
      <alignment horizontal="right" vertical="center" wrapText="1"/>
      <protection/>
    </xf>
    <xf numFmtId="165" fontId="14" fillId="0" borderId="12" xfId="37" applyNumberFormat="1" applyFont="1" applyBorder="1" applyAlignment="1" applyProtection="1">
      <alignment horizontal="right" vertical="center" wrapText="1"/>
      <protection/>
    </xf>
    <xf numFmtId="165" fontId="8" fillId="33" borderId="0" xfId="37" applyNumberFormat="1" applyFont="1" applyFill="1" applyBorder="1" applyAlignment="1" applyProtection="1">
      <alignment horizontal="right" vertical="center"/>
      <protection locked="0"/>
    </xf>
    <xf numFmtId="0" fontId="8" fillId="0" borderId="0" xfId="38" applyFont="1" applyBorder="1" applyAlignment="1" applyProtection="1">
      <alignment horizontal="center" vertical="center"/>
      <protection/>
    </xf>
    <xf numFmtId="49" fontId="8" fillId="0" borderId="0" xfId="38" applyNumberFormat="1" applyFont="1" applyBorder="1" applyAlignment="1" applyProtection="1">
      <alignment horizontal="left" vertical="center"/>
      <protection/>
    </xf>
    <xf numFmtId="165" fontId="8" fillId="0" borderId="0" xfId="38" applyNumberFormat="1" applyFont="1" applyBorder="1" applyAlignment="1" applyProtection="1">
      <alignment horizontal="left" vertical="center"/>
      <protection/>
    </xf>
    <xf numFmtId="0" fontId="8" fillId="0" borderId="0" xfId="38" applyFont="1" applyBorder="1" applyAlignment="1" applyProtection="1">
      <alignment horizontal="right" vertical="center"/>
      <protection/>
    </xf>
    <xf numFmtId="49" fontId="8" fillId="0" borderId="0" xfId="54" applyNumberFormat="1" applyFont="1" applyFill="1" applyBorder="1" applyAlignment="1" applyProtection="1">
      <alignment horizontal="left" vertical="center"/>
      <protection/>
    </xf>
    <xf numFmtId="165" fontId="8" fillId="0" borderId="0" xfId="54" applyNumberFormat="1" applyFont="1" applyFill="1" applyBorder="1" applyAlignment="1" applyProtection="1">
      <alignment horizontal="left" vertical="center"/>
      <protection/>
    </xf>
    <xf numFmtId="0" fontId="8" fillId="0" borderId="0" xfId="54" applyFont="1" applyFill="1" applyBorder="1" applyAlignment="1" applyProtection="1">
      <alignment horizontal="right" vertical="center"/>
      <protection/>
    </xf>
    <xf numFmtId="0" fontId="8" fillId="0" borderId="10" xfId="38" applyFont="1" applyBorder="1" applyAlignment="1" applyProtection="1">
      <alignment horizontal="center" vertical="center"/>
      <protection/>
    </xf>
    <xf numFmtId="49" fontId="8" fillId="0" borderId="10" xfId="38" applyNumberFormat="1" applyFont="1" applyBorder="1" applyAlignment="1" applyProtection="1">
      <alignment horizontal="left" vertical="center"/>
      <protection/>
    </xf>
    <xf numFmtId="165" fontId="8" fillId="0" borderId="10" xfId="38" applyNumberFormat="1" applyFont="1" applyBorder="1" applyAlignment="1" applyProtection="1">
      <alignment horizontal="left" vertical="center"/>
      <protection/>
    </xf>
    <xf numFmtId="10" fontId="8" fillId="0" borderId="0" xfId="38" applyNumberFormat="1" applyFont="1" applyBorder="1" applyAlignment="1" applyProtection="1">
      <alignment horizontal="right" vertical="center"/>
      <protection/>
    </xf>
    <xf numFmtId="0" fontId="8" fillId="0" borderId="10" xfId="38" applyFont="1" applyBorder="1" applyAlignment="1" applyProtection="1">
      <alignment horizontal="right" vertical="center"/>
      <protection/>
    </xf>
    <xf numFmtId="0" fontId="11" fillId="0" borderId="0" xfId="38" applyFont="1" applyBorder="1" applyAlignment="1" applyProtection="1">
      <alignment horizontal="center" vertical="center"/>
      <protection/>
    </xf>
    <xf numFmtId="0" fontId="11" fillId="0" borderId="0" xfId="39" applyFont="1" applyBorder="1" applyAlignment="1" applyProtection="1">
      <alignment horizontal="left" vertical="center"/>
      <protection/>
    </xf>
    <xf numFmtId="165" fontId="11" fillId="0" borderId="0" xfId="38" applyNumberFormat="1" applyFont="1" applyBorder="1" applyAlignment="1" applyProtection="1">
      <alignment horizontal="left" vertical="center"/>
      <protection/>
    </xf>
    <xf numFmtId="0" fontId="11" fillId="0" borderId="0" xfId="38" applyFont="1" applyBorder="1" applyAlignment="1" applyProtection="1">
      <alignment horizontal="right" vertical="center"/>
      <protection/>
    </xf>
    <xf numFmtId="0" fontId="8" fillId="0" borderId="0" xfId="38" applyFont="1" applyBorder="1" applyProtection="1">
      <alignment/>
      <protection/>
    </xf>
    <xf numFmtId="49" fontId="8" fillId="0" borderId="0" xfId="38" applyNumberFormat="1" applyFont="1" applyBorder="1" applyProtection="1">
      <alignment/>
      <protection/>
    </xf>
    <xf numFmtId="2" fontId="8" fillId="0" borderId="0" xfId="38" applyNumberFormat="1" applyFont="1" applyBorder="1" applyProtection="1">
      <alignment/>
      <protection/>
    </xf>
    <xf numFmtId="167" fontId="8" fillId="0" borderId="0" xfId="38" applyNumberFormat="1" applyFont="1" applyBorder="1" applyProtection="1">
      <alignment/>
      <protection/>
    </xf>
    <xf numFmtId="169" fontId="8" fillId="0" borderId="0" xfId="38" applyNumberFormat="1" applyFont="1" applyBorder="1" applyProtection="1">
      <alignment/>
      <protection/>
    </xf>
    <xf numFmtId="0" fontId="1" fillId="0" borderId="0" xfId="38" applyFont="1" applyBorder="1" applyProtection="1">
      <alignment/>
      <protection/>
    </xf>
    <xf numFmtId="49" fontId="1" fillId="0" borderId="0" xfId="38" applyNumberFormat="1" applyFont="1" applyBorder="1" applyProtection="1">
      <alignment/>
      <protection/>
    </xf>
    <xf numFmtId="2" fontId="1" fillId="0" borderId="0" xfId="38" applyNumberFormat="1" applyFont="1" applyBorder="1" applyProtection="1">
      <alignment/>
      <protection/>
    </xf>
    <xf numFmtId="167" fontId="1" fillId="0" borderId="0" xfId="38" applyNumberFormat="1" applyFont="1" applyBorder="1" applyProtection="1">
      <alignment/>
      <protection/>
    </xf>
    <xf numFmtId="169" fontId="1" fillId="0" borderId="0" xfId="38" applyNumberFormat="1" applyFont="1" applyBorder="1" applyProtection="1">
      <alignment/>
      <protection/>
    </xf>
    <xf numFmtId="49" fontId="9" fillId="0" borderId="0" xfId="39" applyNumberFormat="1" applyFont="1" applyBorder="1" applyAlignment="1" applyProtection="1">
      <alignment horizontal="left" vertical="center"/>
      <protection/>
    </xf>
    <xf numFmtId="49" fontId="10" fillId="0" borderId="0" xfId="39" applyNumberFormat="1" applyFont="1" applyBorder="1" applyAlignment="1" applyProtection="1">
      <alignment horizontal="left" vertical="center"/>
      <protection/>
    </xf>
    <xf numFmtId="165" fontId="9" fillId="0" borderId="0" xfId="39" applyNumberFormat="1" applyFont="1" applyBorder="1" applyAlignment="1" applyProtection="1">
      <alignment horizontal="left" vertical="center"/>
      <protection/>
    </xf>
    <xf numFmtId="0" fontId="13" fillId="0" borderId="15" xfId="39" applyFont="1" applyBorder="1" applyAlignment="1" applyProtection="1">
      <alignment horizontal="left" vertical="center" wrapText="1"/>
      <protection/>
    </xf>
    <xf numFmtId="0" fontId="13" fillId="0" borderId="0" xfId="39" applyFont="1" applyBorder="1" applyAlignment="1" applyProtection="1">
      <alignment horizontal="left" vertical="center" wrapText="1"/>
      <protection/>
    </xf>
    <xf numFmtId="49" fontId="13" fillId="0" borderId="0" xfId="39" applyNumberFormat="1" applyFont="1" applyBorder="1" applyAlignment="1" applyProtection="1">
      <alignment horizontal="left" vertical="center" wrapText="1"/>
      <protection/>
    </xf>
    <xf numFmtId="0" fontId="14" fillId="0" borderId="12" xfId="39" applyFont="1" applyBorder="1" applyAlignment="1" applyProtection="1">
      <alignment horizontal="center" vertical="center" wrapText="1"/>
      <protection/>
    </xf>
    <xf numFmtId="49" fontId="14" fillId="0" borderId="12" xfId="39" applyNumberFormat="1" applyFont="1" applyBorder="1" applyAlignment="1" applyProtection="1">
      <alignment horizontal="center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2" fillId="0" borderId="19" xfId="36" applyFont="1" applyBorder="1" applyAlignment="1" applyProtection="1">
      <alignment vertical="center" wrapText="1"/>
      <protection/>
    </xf>
    <xf numFmtId="165" fontId="11" fillId="0" borderId="0" xfId="39" applyNumberFormat="1" applyFont="1" applyBorder="1" applyAlignment="1" applyProtection="1">
      <alignment horizontal="left" vertical="center"/>
      <protection/>
    </xf>
    <xf numFmtId="0" fontId="17" fillId="0" borderId="0" xfId="36" applyFont="1" applyAlignment="1" applyProtection="1">
      <alignment vertical="center"/>
      <protection/>
    </xf>
    <xf numFmtId="165" fontId="15" fillId="33" borderId="0" xfId="37" applyNumberFormat="1" applyFont="1" applyFill="1" applyBorder="1" applyAlignment="1" applyProtection="1">
      <alignment horizontal="right" vertical="center" wrapText="1"/>
      <protection locked="0"/>
    </xf>
    <xf numFmtId="165" fontId="15" fillId="33" borderId="11" xfId="37" applyNumberFormat="1" applyFont="1" applyFill="1" applyBorder="1" applyAlignment="1" applyProtection="1">
      <alignment horizontal="right" vertical="center" wrapText="1"/>
      <protection locked="0"/>
    </xf>
    <xf numFmtId="165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173" fontId="22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3" fillId="0" borderId="0" xfId="39" applyFont="1" applyBorder="1" applyAlignment="1">
      <alignment vertical="center" wrapText="1"/>
      <protection/>
    </xf>
    <xf numFmtId="0" fontId="5" fillId="0" borderId="0" xfId="39" applyFont="1" applyBorder="1" applyAlignment="1">
      <alignment horizontal="center" vertical="center"/>
      <protection/>
    </xf>
    <xf numFmtId="0" fontId="3" fillId="0" borderId="0" xfId="39" applyFont="1" applyBorder="1" applyAlignment="1" applyProtection="1">
      <alignment vertical="center" wrapText="1"/>
      <protection locked="0"/>
    </xf>
    <xf numFmtId="0" fontId="5" fillId="0" borderId="0" xfId="39" applyFont="1" applyBorder="1" applyAlignment="1" applyProtection="1">
      <alignment horizontal="center" vertical="center"/>
      <protection locked="0"/>
    </xf>
    <xf numFmtId="0" fontId="18" fillId="0" borderId="0" xfId="41" applyFont="1" applyFill="1" applyBorder="1" applyAlignment="1">
      <alignment horizontal="left" vertical="center" wrapText="1"/>
      <protection/>
    </xf>
    <xf numFmtId="0" fontId="5" fillId="0" borderId="0" xfId="39" applyFont="1" applyBorder="1" applyAlignment="1" applyProtection="1">
      <alignment horizontal="center" vertical="center" wrapText="1"/>
      <protection locked="0"/>
    </xf>
    <xf numFmtId="0" fontId="3" fillId="0" borderId="20" xfId="39" applyFont="1" applyBorder="1" applyAlignment="1" applyProtection="1">
      <alignment horizontal="center" vertical="center" wrapText="1"/>
      <protection locked="0"/>
    </xf>
    <xf numFmtId="0" fontId="3" fillId="0" borderId="19" xfId="39" applyFont="1" applyBorder="1" applyAlignment="1" applyProtection="1">
      <alignment horizontal="center" vertical="center" wrapText="1"/>
      <protection locked="0"/>
    </xf>
    <xf numFmtId="0" fontId="3" fillId="0" borderId="21" xfId="39" applyFont="1" applyBorder="1" applyAlignment="1" applyProtection="1">
      <alignment horizontal="center" vertical="center" wrapText="1"/>
      <protection locked="0"/>
    </xf>
    <xf numFmtId="0" fontId="3" fillId="0" borderId="22" xfId="39" applyFont="1" applyBorder="1" applyAlignment="1" applyProtection="1">
      <alignment horizontal="center" vertical="center" wrapText="1"/>
      <protection locked="0"/>
    </xf>
    <xf numFmtId="0" fontId="3" fillId="0" borderId="23" xfId="39" applyFont="1" applyBorder="1" applyAlignment="1" applyProtection="1">
      <alignment horizontal="center" vertical="center" wrapText="1"/>
      <protection locked="0"/>
    </xf>
    <xf numFmtId="0" fontId="3" fillId="0" borderId="24" xfId="39" applyFont="1" applyBorder="1" applyAlignment="1" applyProtection="1">
      <alignment horizontal="center" vertical="center" wrapText="1"/>
      <protection locked="0"/>
    </xf>
    <xf numFmtId="0" fontId="5" fillId="0" borderId="0" xfId="39" applyFont="1" applyBorder="1" applyAlignment="1">
      <alignment horizontal="center" vertical="center" wrapText="1"/>
      <protection/>
    </xf>
    <xf numFmtId="0" fontId="3" fillId="0" borderId="20" xfId="39" applyFont="1" applyBorder="1" applyAlignment="1">
      <alignment horizontal="center" vertical="center" wrapText="1"/>
      <protection/>
    </xf>
    <xf numFmtId="0" fontId="3" fillId="0" borderId="19" xfId="39" applyFont="1" applyBorder="1" applyAlignment="1">
      <alignment horizontal="center" vertical="center" wrapText="1"/>
      <protection/>
    </xf>
    <xf numFmtId="0" fontId="3" fillId="0" borderId="21" xfId="39" applyFont="1" applyBorder="1" applyAlignment="1">
      <alignment horizontal="center" vertical="center" wrapText="1"/>
      <protection/>
    </xf>
    <xf numFmtId="0" fontId="3" fillId="0" borderId="22" xfId="39" applyFont="1" applyBorder="1" applyAlignment="1">
      <alignment horizontal="center" vertical="center" wrapText="1"/>
      <protection/>
    </xf>
    <xf numFmtId="0" fontId="3" fillId="0" borderId="23" xfId="39" applyFont="1" applyBorder="1" applyAlignment="1">
      <alignment horizontal="center" vertical="center" wrapText="1"/>
      <protection/>
    </xf>
    <xf numFmtId="0" fontId="3" fillId="0" borderId="24" xfId="39" applyFont="1" applyBorder="1" applyAlignment="1">
      <alignment horizontal="center" vertical="center" wrapText="1"/>
      <protection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cel Built-in Excel Built-in Excel Built-in Excel Built-in Excel Built-in Excel Built-in Excel Built-in Excel Built-in Excel Built-in Excel Built-in Excel Built-in Normal" xfId="36"/>
    <cellStyle name="Excel Built-in Excel Built-in Excel Built-in Excel Built-in Excel Built-in Excel Built-in Excel Built-in Excel Built-in Excel Built-in Excel Built-in Excel Built-in měny 2" xfId="37"/>
    <cellStyle name="Excel Built-in Excel Built-in Excel Built-in Excel Built-in Excel Built-in Excel Built-in Excel Built-in Excel Built-in Excel Built-in Excel Built-in Excel Built-in Normal 2" xfId="38"/>
    <cellStyle name="Excel Built-in Excel Built-in Excel Built-in Excel Built-in Excel Built-in Excel Built-in Excel Built-in Excel Built-in Excel Built-in Excel Built-in Excel Built-in normální 2" xfId="39"/>
    <cellStyle name="Excel Built-in Excel Built-in Excel Built-in Excel Built-in Excel Built-in Excel Built-in Excel Built-in Normální 3" xfId="40"/>
    <cellStyle name="Excel Built-in Normal" xfId="41"/>
    <cellStyle name="Hyperlink" xfId="42"/>
    <cellStyle name="Chybně" xfId="43"/>
    <cellStyle name="Kontrolní buňka" xfId="44"/>
    <cellStyle name="Currency" xfId="45"/>
    <cellStyle name="měny 2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al 2" xfId="54"/>
    <cellStyle name="Normální 2" xfId="55"/>
    <cellStyle name="Normální 3" xfId="56"/>
    <cellStyle name="Followed Hyperlink" xfId="57"/>
    <cellStyle name="Poznámka" xfId="58"/>
    <cellStyle name="Percent" xfId="59"/>
    <cellStyle name="Propojená buňka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11C1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0</xdr:row>
      <xdr:rowOff>38100</xdr:rowOff>
    </xdr:from>
    <xdr:to>
      <xdr:col>5</xdr:col>
      <xdr:colOff>19050</xdr:colOff>
      <xdr:row>2</xdr:row>
      <xdr:rowOff>247650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38100"/>
          <a:ext cx="21240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0</xdr:rowOff>
    </xdr:from>
    <xdr:to>
      <xdr:col>5</xdr:col>
      <xdr:colOff>1781175</xdr:colOff>
      <xdr:row>2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21336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D15" sqref="D15"/>
    </sheetView>
  </sheetViews>
  <sheetFormatPr defaultColWidth="10.7109375" defaultRowHeight="15"/>
  <cols>
    <col min="1" max="1" width="5.421875" style="1" customWidth="1"/>
    <col min="2" max="2" width="14.28125" style="1" customWidth="1"/>
    <col min="3" max="3" width="35.7109375" style="1" customWidth="1"/>
    <col min="4" max="4" width="17.140625" style="1" customWidth="1"/>
    <col min="5" max="5" width="26.7109375" style="1" customWidth="1"/>
    <col min="6" max="16384" width="10.7109375" style="1" customWidth="1"/>
  </cols>
  <sheetData>
    <row r="1" spans="1:9" s="5" customFormat="1" ht="23.25" customHeight="1">
      <c r="A1" s="169" t="s">
        <v>0</v>
      </c>
      <c r="B1" s="169"/>
      <c r="C1" s="3" t="s">
        <v>254</v>
      </c>
      <c r="D1" s="4"/>
      <c r="E1" s="4"/>
      <c r="F1" s="4"/>
      <c r="G1" s="4"/>
      <c r="H1" s="4"/>
      <c r="I1" s="4"/>
    </row>
    <row r="2" spans="1:9" s="8" customFormat="1" ht="23.25" customHeight="1">
      <c r="A2" s="169" t="s">
        <v>1</v>
      </c>
      <c r="B2" s="169"/>
      <c r="C2" s="6" t="s">
        <v>255</v>
      </c>
      <c r="D2" s="7"/>
      <c r="E2" s="7"/>
      <c r="F2" s="7"/>
      <c r="G2" s="7"/>
      <c r="H2" s="7"/>
      <c r="I2" s="7"/>
    </row>
    <row r="3" spans="1:9" s="8" customFormat="1" ht="23.25" customHeight="1">
      <c r="A3" s="169" t="s">
        <v>2</v>
      </c>
      <c r="B3" s="169"/>
      <c r="C3" s="6" t="s">
        <v>256</v>
      </c>
      <c r="D3" s="6" t="s">
        <v>257</v>
      </c>
      <c r="E3" s="9"/>
      <c r="F3" s="9"/>
      <c r="G3" s="7"/>
      <c r="H3" s="7"/>
      <c r="I3" s="7"/>
    </row>
    <row r="4" spans="1:9" s="8" customFormat="1" ht="22.5">
      <c r="A4" s="2"/>
      <c r="B4" s="7"/>
      <c r="C4" s="10"/>
      <c r="D4" s="7"/>
      <c r="E4" s="7"/>
      <c r="F4" s="7"/>
      <c r="G4" s="7"/>
      <c r="H4" s="7"/>
      <c r="I4" s="7"/>
    </row>
    <row r="5" spans="1:5" s="11" customFormat="1" ht="22.5">
      <c r="A5" s="170" t="s">
        <v>259</v>
      </c>
      <c r="B5" s="170"/>
      <c r="C5" s="170"/>
      <c r="D5" s="170"/>
      <c r="E5" s="170"/>
    </row>
    <row r="6" spans="1:6" s="17" customFormat="1" ht="15">
      <c r="A6" s="12" t="s">
        <v>3</v>
      </c>
      <c r="B6" s="13"/>
      <c r="C6" s="14"/>
      <c r="D6" s="12" t="s">
        <v>4</v>
      </c>
      <c r="E6" s="15" t="s">
        <v>5</v>
      </c>
      <c r="F6" s="16"/>
    </row>
    <row r="7" spans="1:6" s="23" customFormat="1" ht="15">
      <c r="A7" s="18">
        <v>1</v>
      </c>
      <c r="B7" s="19" t="s">
        <v>258</v>
      </c>
      <c r="C7" s="20"/>
      <c r="D7" s="21"/>
      <c r="E7" s="22">
        <f>'REKAPITULACE LAN PRO CCTV a AP'!F32</f>
        <v>0</v>
      </c>
      <c r="F7" s="16"/>
    </row>
    <row r="8" spans="1:6" s="23" customFormat="1" ht="15">
      <c r="A8" s="18"/>
      <c r="B8" s="19"/>
      <c r="C8" s="20"/>
      <c r="D8" s="21"/>
      <c r="E8" s="22"/>
      <c r="F8" s="16"/>
    </row>
    <row r="9" spans="1:6" s="23" customFormat="1" ht="15">
      <c r="A9" s="18"/>
      <c r="B9" s="19"/>
      <c r="C9" s="20"/>
      <c r="D9" s="21"/>
      <c r="E9" s="22"/>
      <c r="F9" s="16"/>
    </row>
    <row r="10" spans="1:5" s="16" customFormat="1" ht="15">
      <c r="A10" s="24"/>
      <c r="B10" s="25"/>
      <c r="C10" s="25"/>
      <c r="D10" s="26"/>
      <c r="E10" s="27"/>
    </row>
    <row r="11" spans="1:5" s="33" customFormat="1" ht="21">
      <c r="A11" s="28" t="s">
        <v>6</v>
      </c>
      <c r="B11" s="29"/>
      <c r="C11" s="30"/>
      <c r="D11" s="31"/>
      <c r="E11" s="32">
        <f>SUM(E7:E9)</f>
        <v>0</v>
      </c>
    </row>
  </sheetData>
  <sheetProtection selectLockedCells="1" selectUnlockedCells="1"/>
  <mergeCells count="4">
    <mergeCell ref="A1:B1"/>
    <mergeCell ref="A2:B2"/>
    <mergeCell ref="A3:B3"/>
    <mergeCell ref="A5:E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D41" sqref="D41"/>
    </sheetView>
  </sheetViews>
  <sheetFormatPr defaultColWidth="10.421875" defaultRowHeight="12.75" customHeight="1"/>
  <cols>
    <col min="1" max="1" width="5.421875" style="34" customWidth="1"/>
    <col min="2" max="2" width="14.28125" style="34" customWidth="1"/>
    <col min="3" max="3" width="35.7109375" style="34" customWidth="1"/>
    <col min="4" max="4" width="13.7109375" style="34" customWidth="1"/>
    <col min="5" max="5" width="17.140625" style="34" customWidth="1"/>
    <col min="6" max="6" width="26.7109375" style="34" customWidth="1"/>
    <col min="7" max="9" width="10.421875" style="34" customWidth="1"/>
    <col min="10" max="10" width="14.7109375" style="34" bestFit="1" customWidth="1"/>
    <col min="11" max="16384" width="10.421875" style="34" customWidth="1"/>
  </cols>
  <sheetData>
    <row r="1" spans="1:6" ht="23.25" customHeight="1">
      <c r="A1" s="171" t="s">
        <v>0</v>
      </c>
      <c r="B1" s="171"/>
      <c r="C1" s="88" t="s">
        <v>254</v>
      </c>
      <c r="D1" s="89"/>
      <c r="E1" s="89"/>
      <c r="F1" s="89"/>
    </row>
    <row r="2" spans="1:6" ht="23.25" customHeight="1">
      <c r="A2" s="171" t="s">
        <v>1</v>
      </c>
      <c r="B2" s="171"/>
      <c r="C2" s="90" t="s">
        <v>255</v>
      </c>
      <c r="D2" s="63"/>
      <c r="E2" s="63"/>
      <c r="F2" s="63"/>
    </row>
    <row r="3" spans="1:6" ht="15" customHeight="1">
      <c r="A3" s="171" t="s">
        <v>2</v>
      </c>
      <c r="B3" s="171"/>
      <c r="C3" s="90" t="s">
        <v>256</v>
      </c>
      <c r="D3" s="87" t="s">
        <v>7</v>
      </c>
      <c r="E3" s="90" t="s">
        <v>257</v>
      </c>
      <c r="F3" s="91"/>
    </row>
    <row r="4" spans="1:6" ht="23.25" customHeight="1">
      <c r="A4" s="87"/>
      <c r="B4" s="63"/>
      <c r="C4" s="92"/>
      <c r="D4" s="87"/>
      <c r="E4" s="63"/>
      <c r="F4" s="63"/>
    </row>
    <row r="5" spans="1:6" ht="23.25" customHeight="1">
      <c r="A5" s="172" t="s">
        <v>253</v>
      </c>
      <c r="B5" s="172"/>
      <c r="C5" s="172"/>
      <c r="D5" s="172"/>
      <c r="E5" s="172"/>
      <c r="F5" s="172"/>
    </row>
    <row r="6" spans="1:6" ht="16.5" customHeight="1">
      <c r="A6" s="93" t="s">
        <v>3</v>
      </c>
      <c r="B6" s="94"/>
      <c r="C6" s="95"/>
      <c r="D6" s="96" t="s">
        <v>8</v>
      </c>
      <c r="E6" s="93" t="s">
        <v>4</v>
      </c>
      <c r="F6" s="96" t="s">
        <v>5</v>
      </c>
    </row>
    <row r="7" spans="1:6" ht="16.5" customHeight="1">
      <c r="A7" s="120">
        <v>1</v>
      </c>
      <c r="B7" s="121" t="s">
        <v>250</v>
      </c>
      <c r="C7" s="122"/>
      <c r="D7" s="123"/>
      <c r="E7" s="101"/>
      <c r="F7" s="101">
        <f>'AKTIVNÍ PRVKY'!K23</f>
        <v>0</v>
      </c>
    </row>
    <row r="8" spans="1:6" ht="16.5" customHeight="1">
      <c r="A8" s="120">
        <f>A7+1</f>
        <v>2</v>
      </c>
      <c r="B8" s="121" t="s">
        <v>251</v>
      </c>
      <c r="C8" s="122"/>
      <c r="D8" s="97">
        <v>0</v>
      </c>
      <c r="E8" s="101">
        <f>F7</f>
        <v>0</v>
      </c>
      <c r="F8" s="101">
        <f>D8*E8</f>
        <v>0</v>
      </c>
    </row>
    <row r="9" spans="1:6" ht="16.5" customHeight="1">
      <c r="A9" s="120">
        <f>A8+1</f>
        <v>3</v>
      </c>
      <c r="B9" s="124" t="s">
        <v>21</v>
      </c>
      <c r="C9" s="125"/>
      <c r="D9" s="126"/>
      <c r="E9" s="101"/>
      <c r="F9" s="101">
        <f>SUM('LAN PRO CCTV'!H94:H98)</f>
        <v>0</v>
      </c>
    </row>
    <row r="10" spans="1:6" ht="16.5" customHeight="1">
      <c r="A10" s="120">
        <f aca="true" t="shared" si="0" ref="A10:A16">A9+1</f>
        <v>4</v>
      </c>
      <c r="B10" s="124" t="s">
        <v>22</v>
      </c>
      <c r="C10" s="125"/>
      <c r="D10" s="97">
        <v>0</v>
      </c>
      <c r="E10" s="101">
        <f>F9</f>
        <v>0</v>
      </c>
      <c r="F10" s="101">
        <f>D10*E10</f>
        <v>0</v>
      </c>
    </row>
    <row r="11" spans="1:6" ht="16.5" customHeight="1">
      <c r="A11" s="120">
        <f t="shared" si="0"/>
        <v>5</v>
      </c>
      <c r="B11" s="124" t="s">
        <v>23</v>
      </c>
      <c r="C11" s="125"/>
      <c r="D11" s="97">
        <v>0</v>
      </c>
      <c r="E11" s="101">
        <f>F9</f>
        <v>0</v>
      </c>
      <c r="F11" s="101">
        <f>D11*E11</f>
        <v>0</v>
      </c>
    </row>
    <row r="12" spans="1:6" ht="16.5" customHeight="1">
      <c r="A12" s="120">
        <f t="shared" si="0"/>
        <v>6</v>
      </c>
      <c r="B12" s="121" t="s">
        <v>24</v>
      </c>
      <c r="C12" s="122"/>
      <c r="D12" s="123"/>
      <c r="E12" s="101"/>
      <c r="F12" s="101">
        <f>SUM('LAN PRO CCTV'!H5:H92)+SUM('LAN PRO CCTV'!H100:H181)</f>
        <v>0</v>
      </c>
    </row>
    <row r="13" spans="1:6" ht="16.5" customHeight="1">
      <c r="A13" s="120">
        <f t="shared" si="0"/>
        <v>7</v>
      </c>
      <c r="B13" s="121" t="s">
        <v>25</v>
      </c>
      <c r="C13" s="122"/>
      <c r="D13" s="97">
        <v>0</v>
      </c>
      <c r="E13" s="101">
        <f>SUMIF('LAN PRO CCTV'!E5:E164,"m",'LAN PRO CCTV'!H5:H164)</f>
        <v>0</v>
      </c>
      <c r="F13" s="101">
        <f>E13*D13</f>
        <v>0</v>
      </c>
    </row>
    <row r="14" spans="1:6" ht="16.5" customHeight="1">
      <c r="A14" s="120">
        <f t="shared" si="0"/>
        <v>8</v>
      </c>
      <c r="B14" s="121" t="s">
        <v>26</v>
      </c>
      <c r="C14" s="122"/>
      <c r="D14" s="97">
        <v>0</v>
      </c>
      <c r="E14" s="101">
        <f>F12</f>
        <v>0</v>
      </c>
      <c r="F14" s="101">
        <f>E14*D14</f>
        <v>0</v>
      </c>
    </row>
    <row r="15" spans="1:6" ht="16.5" customHeight="1">
      <c r="A15" s="120">
        <f t="shared" si="0"/>
        <v>9</v>
      </c>
      <c r="B15" s="121" t="s">
        <v>27</v>
      </c>
      <c r="C15" s="122"/>
      <c r="D15" s="123"/>
      <c r="E15" s="101"/>
      <c r="F15" s="101">
        <f>SUM('LAN PRO CCTV'!K183:K184)</f>
        <v>0</v>
      </c>
    </row>
    <row r="16" spans="1:6" ht="16.5" customHeight="1">
      <c r="A16" s="120">
        <f t="shared" si="0"/>
        <v>10</v>
      </c>
      <c r="B16" s="121" t="s">
        <v>28</v>
      </c>
      <c r="C16" s="122"/>
      <c r="D16" s="123"/>
      <c r="E16" s="101"/>
      <c r="F16" s="101">
        <f>SUM('LAN PRO CCTV'!J5:J181)</f>
        <v>0</v>
      </c>
    </row>
    <row r="17" spans="1:6" ht="16.5" customHeight="1">
      <c r="A17" s="127">
        <f aca="true" t="shared" si="1" ref="A17:A22">A16+1</f>
        <v>11</v>
      </c>
      <c r="B17" s="128" t="s">
        <v>29</v>
      </c>
      <c r="C17" s="129"/>
      <c r="D17" s="98">
        <v>0</v>
      </c>
      <c r="E17" s="102">
        <f>SUM(F12:F16)</f>
        <v>0</v>
      </c>
      <c r="F17" s="102">
        <f>E17*D17</f>
        <v>0</v>
      </c>
    </row>
    <row r="18" spans="1:6" ht="16.5" customHeight="1">
      <c r="A18" s="120">
        <f t="shared" si="1"/>
        <v>12</v>
      </c>
      <c r="B18" s="121" t="s">
        <v>30</v>
      </c>
      <c r="C18" s="122"/>
      <c r="D18" s="130"/>
      <c r="E18" s="101"/>
      <c r="F18" s="101">
        <f>SUM(F9:F11)</f>
        <v>0</v>
      </c>
    </row>
    <row r="19" spans="1:6" ht="16.5" customHeight="1">
      <c r="A19" s="120">
        <f t="shared" si="1"/>
        <v>13</v>
      </c>
      <c r="B19" s="121" t="s">
        <v>252</v>
      </c>
      <c r="C19" s="122"/>
      <c r="D19" s="130"/>
      <c r="E19" s="101"/>
      <c r="F19" s="101">
        <f>SUM(F7:F8)</f>
        <v>0</v>
      </c>
    </row>
    <row r="20" spans="1:6" ht="16.5" customHeight="1">
      <c r="A20" s="120">
        <f t="shared" si="1"/>
        <v>14</v>
      </c>
      <c r="B20" s="121" t="s">
        <v>31</v>
      </c>
      <c r="C20" s="122"/>
      <c r="D20" s="123"/>
      <c r="E20" s="101"/>
      <c r="F20" s="101">
        <f>SUM(F12:F17)</f>
        <v>0</v>
      </c>
    </row>
    <row r="21" spans="1:10" ht="16.5" customHeight="1">
      <c r="A21" s="127">
        <f t="shared" si="1"/>
        <v>15</v>
      </c>
      <c r="B21" s="128" t="s">
        <v>32</v>
      </c>
      <c r="C21" s="129"/>
      <c r="D21" s="131"/>
      <c r="E21" s="102"/>
      <c r="F21" s="102">
        <f>SUM('LAN PRO CCTV'!J186:J191)</f>
        <v>0</v>
      </c>
      <c r="J21" s="42"/>
    </row>
    <row r="22" spans="1:6" ht="16.5" customHeight="1">
      <c r="A22" s="132">
        <f t="shared" si="1"/>
        <v>16</v>
      </c>
      <c r="B22" s="133" t="s">
        <v>33</v>
      </c>
      <c r="C22" s="134"/>
      <c r="D22" s="135"/>
      <c r="E22" s="103"/>
      <c r="F22" s="103">
        <f>SUM(F18:F21)</f>
        <v>0</v>
      </c>
    </row>
    <row r="23" spans="1:6" ht="16.5" customHeight="1">
      <c r="A23" s="136"/>
      <c r="B23" s="137"/>
      <c r="C23" s="137"/>
      <c r="D23" s="138"/>
      <c r="E23" s="139"/>
      <c r="F23" s="140"/>
    </row>
    <row r="24" spans="1:6" ht="16.5" customHeight="1">
      <c r="A24" s="127">
        <f>A22+1</f>
        <v>17</v>
      </c>
      <c r="B24" s="128" t="s">
        <v>34</v>
      </c>
      <c r="C24" s="129"/>
      <c r="D24" s="98">
        <v>0</v>
      </c>
      <c r="E24" s="102">
        <f>F20</f>
        <v>0</v>
      </c>
      <c r="F24" s="102">
        <f>E24*D24</f>
        <v>0</v>
      </c>
    </row>
    <row r="25" spans="1:8" ht="16.5" customHeight="1">
      <c r="A25" s="132">
        <f>A24+1</f>
        <v>18</v>
      </c>
      <c r="B25" s="133" t="s">
        <v>35</v>
      </c>
      <c r="C25" s="134"/>
      <c r="D25" s="135"/>
      <c r="E25" s="103"/>
      <c r="F25" s="103">
        <f>F24</f>
        <v>0</v>
      </c>
      <c r="H25" s="100"/>
    </row>
    <row r="26" spans="1:6" ht="16.5" customHeight="1">
      <c r="A26" s="136"/>
      <c r="B26" s="137"/>
      <c r="C26" s="137"/>
      <c r="D26" s="138"/>
      <c r="E26" s="139"/>
      <c r="F26" s="140"/>
    </row>
    <row r="27" spans="1:6" ht="16.5" customHeight="1">
      <c r="A27" s="120">
        <f>A25+1</f>
        <v>19</v>
      </c>
      <c r="B27" s="121" t="s">
        <v>36</v>
      </c>
      <c r="C27" s="122"/>
      <c r="D27" s="123"/>
      <c r="E27" s="101"/>
      <c r="F27" s="119">
        <v>0</v>
      </c>
    </row>
    <row r="28" spans="1:6" ht="16.5" customHeight="1">
      <c r="A28" s="120">
        <f>A27+1</f>
        <v>20</v>
      </c>
      <c r="B28" s="121" t="s">
        <v>37</v>
      </c>
      <c r="C28" s="122"/>
      <c r="D28" s="123"/>
      <c r="E28" s="101"/>
      <c r="F28" s="119">
        <v>0</v>
      </c>
    </row>
    <row r="29" spans="1:6" ht="16.5" customHeight="1">
      <c r="A29" s="127">
        <f>A28+1</f>
        <v>21</v>
      </c>
      <c r="B29" s="128" t="s">
        <v>9</v>
      </c>
      <c r="C29" s="129"/>
      <c r="D29" s="98">
        <v>0</v>
      </c>
      <c r="E29" s="102">
        <f>SUM(F20:F21)</f>
        <v>0</v>
      </c>
      <c r="F29" s="102">
        <f>D29*E29</f>
        <v>0</v>
      </c>
    </row>
    <row r="30" spans="1:6" ht="16.5" customHeight="1">
      <c r="A30" s="132">
        <f>A29+1</f>
        <v>22</v>
      </c>
      <c r="B30" s="133" t="s">
        <v>38</v>
      </c>
      <c r="C30" s="134"/>
      <c r="D30" s="135"/>
      <c r="E30" s="103"/>
      <c r="F30" s="103">
        <f>SUM(F27:F29)</f>
        <v>0</v>
      </c>
    </row>
    <row r="31" spans="1:6" ht="15" customHeight="1">
      <c r="A31" s="141"/>
      <c r="B31" s="142"/>
      <c r="C31" s="142"/>
      <c r="D31" s="143"/>
      <c r="E31" s="144"/>
      <c r="F31" s="145"/>
    </row>
    <row r="32" spans="1:6" ht="21" customHeight="1">
      <c r="A32" s="146" t="s">
        <v>6</v>
      </c>
      <c r="B32" s="147"/>
      <c r="C32" s="148"/>
      <c r="D32" s="104"/>
      <c r="E32" s="104"/>
      <c r="F32" s="104">
        <f>F30+F25+F22</f>
        <v>0</v>
      </c>
    </row>
    <row r="33" spans="1:6" ht="12.75" customHeight="1">
      <c r="A33" s="99"/>
      <c r="B33" s="99"/>
      <c r="C33" s="99"/>
      <c r="D33" s="99"/>
      <c r="E33" s="99"/>
      <c r="F33" s="99"/>
    </row>
  </sheetData>
  <sheetProtection password="93A6" sheet="1" objects="1" scenarios="1"/>
  <mergeCells count="4">
    <mergeCell ref="A1:B1"/>
    <mergeCell ref="A2:B2"/>
    <mergeCell ref="A3:B3"/>
    <mergeCell ref="A5:F5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10.421875" defaultRowHeight="15"/>
  <cols>
    <col min="1" max="1" width="4.421875" style="38" customWidth="1"/>
    <col min="2" max="2" width="14.421875" style="38" customWidth="1"/>
    <col min="3" max="3" width="14.7109375" style="38" bestFit="1" customWidth="1"/>
    <col min="4" max="4" width="55.00390625" style="38" customWidth="1"/>
    <col min="5" max="5" width="4.28125" style="38" customWidth="1"/>
    <col min="6" max="6" width="6.00390625" style="38" customWidth="1"/>
    <col min="7" max="10" width="11.421875" style="38" customWidth="1"/>
    <col min="11" max="11" width="16.28125" style="38" customWidth="1"/>
    <col min="12" max="16384" width="10.421875" style="38" customWidth="1"/>
  </cols>
  <sheetData>
    <row r="1" spans="1:11" ht="22.5">
      <c r="A1" s="174" t="s">
        <v>245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3.5">
      <c r="A2" s="175" t="s">
        <v>10</v>
      </c>
      <c r="B2" s="176"/>
      <c r="C2" s="176"/>
      <c r="D2" s="176"/>
      <c r="E2" s="176"/>
      <c r="F2" s="177"/>
      <c r="G2" s="178" t="s">
        <v>39</v>
      </c>
      <c r="H2" s="179"/>
      <c r="I2" s="180" t="s">
        <v>40</v>
      </c>
      <c r="J2" s="180"/>
      <c r="K2" s="64" t="s">
        <v>11</v>
      </c>
    </row>
    <row r="3" spans="1:11" ht="13.5">
      <c r="A3" s="65" t="s">
        <v>12</v>
      </c>
      <c r="B3" s="66" t="s">
        <v>65</v>
      </c>
      <c r="C3" s="67" t="s">
        <v>13</v>
      </c>
      <c r="D3" s="105" t="s">
        <v>14</v>
      </c>
      <c r="E3" s="106" t="s">
        <v>15</v>
      </c>
      <c r="F3" s="107" t="s">
        <v>16</v>
      </c>
      <c r="G3" s="68" t="s">
        <v>17</v>
      </c>
      <c r="H3" s="69" t="s">
        <v>18</v>
      </c>
      <c r="I3" s="70" t="s">
        <v>17</v>
      </c>
      <c r="J3" s="71" t="s">
        <v>18</v>
      </c>
      <c r="K3" s="72" t="s">
        <v>18</v>
      </c>
    </row>
    <row r="4" spans="1:11" ht="13.5">
      <c r="A4" s="73"/>
      <c r="B4" s="73"/>
      <c r="C4" s="74"/>
      <c r="D4" s="44" t="s">
        <v>230</v>
      </c>
      <c r="E4" s="45"/>
      <c r="F4" s="45"/>
      <c r="G4" s="75"/>
      <c r="H4" s="76"/>
      <c r="I4" s="77"/>
      <c r="J4" s="76"/>
      <c r="K4" s="78"/>
    </row>
    <row r="5" spans="1:11" ht="13.5">
      <c r="A5" s="79">
        <v>1</v>
      </c>
      <c r="B5" s="62"/>
      <c r="C5" s="46" t="s">
        <v>232</v>
      </c>
      <c r="D5" s="50" t="s">
        <v>231</v>
      </c>
      <c r="E5" s="48" t="s">
        <v>41</v>
      </c>
      <c r="F5" s="49">
        <v>1</v>
      </c>
      <c r="G5" s="108"/>
      <c r="H5" s="35">
        <f>G5*F5</f>
        <v>0</v>
      </c>
      <c r="I5" s="108"/>
      <c r="J5" s="35">
        <f>I5*F5</f>
        <v>0</v>
      </c>
      <c r="K5" s="37">
        <f>J5+H5</f>
        <v>0</v>
      </c>
    </row>
    <row r="6" spans="1:11" ht="13.5">
      <c r="A6" s="79">
        <f>A5+1</f>
        <v>2</v>
      </c>
      <c r="B6" s="62"/>
      <c r="C6" s="46" t="s">
        <v>233</v>
      </c>
      <c r="D6" s="50" t="s">
        <v>273</v>
      </c>
      <c r="E6" s="48" t="s">
        <v>41</v>
      </c>
      <c r="F6" s="49">
        <v>32</v>
      </c>
      <c r="G6" s="108"/>
      <c r="H6" s="35">
        <f>G6*F6</f>
        <v>0</v>
      </c>
      <c r="I6" s="108"/>
      <c r="J6" s="35">
        <f>I6*F6</f>
        <v>0</v>
      </c>
      <c r="K6" s="37">
        <f>J6+H6</f>
        <v>0</v>
      </c>
    </row>
    <row r="7" spans="1:11" ht="13.5" collapsed="1">
      <c r="A7" s="73"/>
      <c r="B7" s="73"/>
      <c r="C7" s="74"/>
      <c r="D7" s="44" t="s">
        <v>234</v>
      </c>
      <c r="E7" s="45"/>
      <c r="F7" s="45"/>
      <c r="G7" s="75"/>
      <c r="H7" s="36"/>
      <c r="I7" s="77"/>
      <c r="J7" s="36"/>
      <c r="K7" s="60"/>
    </row>
    <row r="8" spans="1:11" ht="13.5">
      <c r="A8" s="79">
        <f>A6+1</f>
        <v>3</v>
      </c>
      <c r="B8" s="62"/>
      <c r="C8" s="46" t="s">
        <v>235</v>
      </c>
      <c r="D8" s="50" t="s">
        <v>237</v>
      </c>
      <c r="E8" s="48" t="s">
        <v>41</v>
      </c>
      <c r="F8" s="49">
        <v>1</v>
      </c>
      <c r="G8" s="108"/>
      <c r="H8" s="35">
        <f>G8*F8</f>
        <v>0</v>
      </c>
      <c r="I8" s="108"/>
      <c r="J8" s="35">
        <f>I8*F8</f>
        <v>0</v>
      </c>
      <c r="K8" s="37">
        <f>J8+H8</f>
        <v>0</v>
      </c>
    </row>
    <row r="9" spans="1:11" ht="13.5">
      <c r="A9" s="79">
        <f>A8+1</f>
        <v>4</v>
      </c>
      <c r="B9" s="62"/>
      <c r="C9" s="46" t="s">
        <v>236</v>
      </c>
      <c r="D9" s="50" t="s">
        <v>238</v>
      </c>
      <c r="E9" s="48" t="s">
        <v>239</v>
      </c>
      <c r="F9" s="49">
        <v>3</v>
      </c>
      <c r="G9" s="108"/>
      <c r="H9" s="35">
        <f>G9*F9</f>
        <v>0</v>
      </c>
      <c r="I9" s="108"/>
      <c r="J9" s="35">
        <f>I9*F9</f>
        <v>0</v>
      </c>
      <c r="K9" s="37">
        <f>J9+H9</f>
        <v>0</v>
      </c>
    </row>
    <row r="10" spans="1:11" ht="20.25">
      <c r="A10" s="79">
        <f>A9+1</f>
        <v>5</v>
      </c>
      <c r="B10" s="62"/>
      <c r="C10" s="168" t="s">
        <v>267</v>
      </c>
      <c r="D10" s="164" t="s">
        <v>268</v>
      </c>
      <c r="E10" s="165" t="s">
        <v>41</v>
      </c>
      <c r="F10" s="166">
        <v>1</v>
      </c>
      <c r="G10" s="162"/>
      <c r="H10" s="35">
        <f>G10*F10</f>
        <v>0</v>
      </c>
      <c r="I10" s="162"/>
      <c r="J10" s="35">
        <f>I10*F10</f>
        <v>0</v>
      </c>
      <c r="K10" s="37">
        <f>J10+H10</f>
        <v>0</v>
      </c>
    </row>
    <row r="11" spans="1:11" ht="13.5">
      <c r="A11" s="79">
        <f>A10+1</f>
        <v>6</v>
      </c>
      <c r="B11" s="62"/>
      <c r="C11" s="168" t="s">
        <v>269</v>
      </c>
      <c r="D11" s="164" t="s">
        <v>270</v>
      </c>
      <c r="E11" s="165" t="s">
        <v>41</v>
      </c>
      <c r="F11" s="166">
        <v>1</v>
      </c>
      <c r="G11" s="162"/>
      <c r="H11" s="35">
        <f>G11*F11</f>
        <v>0</v>
      </c>
      <c r="I11" s="162"/>
      <c r="J11" s="35">
        <f>I11*F11</f>
        <v>0</v>
      </c>
      <c r="K11" s="37">
        <f>J11+H11</f>
        <v>0</v>
      </c>
    </row>
    <row r="12" spans="1:11" ht="20.25">
      <c r="A12" s="79">
        <f>A11+1</f>
        <v>7</v>
      </c>
      <c r="B12" s="62"/>
      <c r="C12" s="168" t="s">
        <v>271</v>
      </c>
      <c r="D12" s="164" t="s">
        <v>272</v>
      </c>
      <c r="E12" s="165" t="s">
        <v>41</v>
      </c>
      <c r="F12" s="166">
        <v>1</v>
      </c>
      <c r="G12" s="162"/>
      <c r="H12" s="35">
        <f>G12*F12</f>
        <v>0</v>
      </c>
      <c r="I12" s="162"/>
      <c r="J12" s="35">
        <f>I12*F12</f>
        <v>0</v>
      </c>
      <c r="K12" s="37">
        <f>J12+H12</f>
        <v>0</v>
      </c>
    </row>
    <row r="13" spans="1:11" ht="13.5" collapsed="1">
      <c r="A13" s="73"/>
      <c r="B13" s="73"/>
      <c r="C13" s="74"/>
      <c r="D13" s="44" t="s">
        <v>44</v>
      </c>
      <c r="E13" s="45"/>
      <c r="F13" s="45"/>
      <c r="G13" s="75"/>
      <c r="H13" s="36"/>
      <c r="I13" s="77"/>
      <c r="J13" s="36"/>
      <c r="K13" s="60"/>
    </row>
    <row r="14" spans="1:11" ht="13.5">
      <c r="A14" s="79">
        <f>A12+1</f>
        <v>8</v>
      </c>
      <c r="B14" s="62"/>
      <c r="C14" s="80"/>
      <c r="D14" s="50" t="s">
        <v>107</v>
      </c>
      <c r="E14" s="48" t="s">
        <v>41</v>
      </c>
      <c r="F14" s="49">
        <v>27</v>
      </c>
      <c r="G14" s="108"/>
      <c r="H14" s="35">
        <f>G14*F14</f>
        <v>0</v>
      </c>
      <c r="I14" s="108"/>
      <c r="J14" s="35">
        <f>I14*F14</f>
        <v>0</v>
      </c>
      <c r="K14" s="37">
        <f>J14+H14</f>
        <v>0</v>
      </c>
    </row>
    <row r="15" spans="1:11" ht="13.5">
      <c r="A15" s="73"/>
      <c r="B15" s="73"/>
      <c r="C15" s="74"/>
      <c r="D15" s="44" t="s">
        <v>240</v>
      </c>
      <c r="E15" s="45"/>
      <c r="F15" s="45"/>
      <c r="G15" s="75"/>
      <c r="H15" s="36"/>
      <c r="I15" s="77"/>
      <c r="J15" s="36"/>
      <c r="K15" s="60"/>
    </row>
    <row r="16" spans="1:11" ht="13.5">
      <c r="A16" s="81">
        <f>A14+1</f>
        <v>9</v>
      </c>
      <c r="B16" s="82"/>
      <c r="C16" s="83"/>
      <c r="D16" s="55" t="s">
        <v>246</v>
      </c>
      <c r="E16" s="48" t="s">
        <v>41</v>
      </c>
      <c r="F16" s="51">
        <v>1</v>
      </c>
      <c r="G16" s="108"/>
      <c r="H16" s="40">
        <f>G16*F16</f>
        <v>0</v>
      </c>
      <c r="I16" s="108"/>
      <c r="J16" s="40">
        <f>I16*F16</f>
        <v>0</v>
      </c>
      <c r="K16" s="41">
        <f>J16+H16</f>
        <v>0</v>
      </c>
    </row>
    <row r="17" spans="1:11" ht="13.5">
      <c r="A17" s="73"/>
      <c r="B17" s="73"/>
      <c r="C17" s="74"/>
      <c r="D17" s="44" t="s">
        <v>241</v>
      </c>
      <c r="E17" s="45"/>
      <c r="F17" s="45"/>
      <c r="G17" s="75"/>
      <c r="H17" s="36"/>
      <c r="I17" s="77"/>
      <c r="J17" s="36"/>
      <c r="K17" s="60"/>
    </row>
    <row r="18" spans="1:11" ht="13.5">
      <c r="A18" s="81">
        <f>A16+1</f>
        <v>10</v>
      </c>
      <c r="B18" s="82"/>
      <c r="C18" s="83"/>
      <c r="D18" s="55" t="s">
        <v>242</v>
      </c>
      <c r="E18" s="48" t="s">
        <v>176</v>
      </c>
      <c r="F18" s="51">
        <v>2</v>
      </c>
      <c r="G18" s="108"/>
      <c r="H18" s="40">
        <f>G18*F18</f>
        <v>0</v>
      </c>
      <c r="I18" s="108"/>
      <c r="J18" s="40">
        <f>I18*F18</f>
        <v>0</v>
      </c>
      <c r="K18" s="41">
        <f>J18+H18</f>
        <v>0</v>
      </c>
    </row>
    <row r="19" spans="1:11" ht="13.5">
      <c r="A19" s="73"/>
      <c r="B19" s="73"/>
      <c r="C19" s="74"/>
      <c r="D19" s="44" t="s">
        <v>243</v>
      </c>
      <c r="E19" s="45"/>
      <c r="F19" s="45"/>
      <c r="G19" s="75"/>
      <c r="H19" s="36"/>
      <c r="I19" s="77"/>
      <c r="J19" s="36"/>
      <c r="K19" s="60"/>
    </row>
    <row r="20" spans="1:11" ht="13.5">
      <c r="A20" s="81">
        <f>A18+1</f>
        <v>11</v>
      </c>
      <c r="B20" s="82"/>
      <c r="C20" s="83"/>
      <c r="D20" s="58" t="s">
        <v>244</v>
      </c>
      <c r="E20" s="48" t="s">
        <v>175</v>
      </c>
      <c r="F20" s="51">
        <v>1</v>
      </c>
      <c r="G20" s="108"/>
      <c r="H20" s="40">
        <f>G20*F20</f>
        <v>0</v>
      </c>
      <c r="I20" s="108"/>
      <c r="J20" s="40">
        <f>I20*F20</f>
        <v>0</v>
      </c>
      <c r="K20" s="41">
        <f>J20+H20</f>
        <v>0</v>
      </c>
    </row>
    <row r="21" spans="1:11" ht="13.5">
      <c r="A21" s="81">
        <f>A20+1</f>
        <v>12</v>
      </c>
      <c r="B21" s="82"/>
      <c r="C21" s="83"/>
      <c r="D21" s="58" t="s">
        <v>174</v>
      </c>
      <c r="E21" s="48" t="s">
        <v>175</v>
      </c>
      <c r="F21" s="51">
        <v>1</v>
      </c>
      <c r="G21" s="108"/>
      <c r="H21" s="40">
        <f>G21*F21</f>
        <v>0</v>
      </c>
      <c r="I21" s="108"/>
      <c r="J21" s="40">
        <f>I21*F21</f>
        <v>0</v>
      </c>
      <c r="K21" s="41">
        <f>J21+H21</f>
        <v>0</v>
      </c>
    </row>
    <row r="22" spans="1:11" ht="13.5" collapsed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s="39" customFormat="1" ht="15">
      <c r="A23" s="85" t="s">
        <v>20</v>
      </c>
      <c r="B23" s="85"/>
      <c r="C23" s="86"/>
      <c r="D23" s="86"/>
      <c r="E23" s="86"/>
      <c r="F23" s="86"/>
      <c r="G23" s="86"/>
      <c r="H23" s="86"/>
      <c r="I23" s="86"/>
      <c r="J23" s="86"/>
      <c r="K23" s="61">
        <f>SUM(K5:K21)</f>
        <v>0</v>
      </c>
    </row>
    <row r="25" spans="1:11" ht="40.5" customHeight="1">
      <c r="A25" s="173" t="s">
        <v>53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</sheetData>
  <sheetProtection password="93A6" sheet="1" objects="1" scenarios="1"/>
  <autoFilter ref="B3:B25"/>
  <mergeCells count="5">
    <mergeCell ref="A25:K25"/>
    <mergeCell ref="A1:K1"/>
    <mergeCell ref="A2:F2"/>
    <mergeCell ref="G2:H2"/>
    <mergeCell ref="I2:J2"/>
  </mergeCells>
  <printOptions/>
  <pageMargins left="0.7875" right="0.7875" top="0.7875" bottom="1.1784722222222221" header="0.5118055555555555" footer="0.5118055555555555"/>
  <pageSetup fitToHeight="4" fitToWidth="1" horizontalDpi="300" verticalDpi="300" orientation="portrait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98" sqref="G98"/>
    </sheetView>
  </sheetViews>
  <sheetFormatPr defaultColWidth="10.421875" defaultRowHeight="15"/>
  <cols>
    <col min="1" max="1" width="4.421875" style="38" customWidth="1"/>
    <col min="2" max="3" width="14.421875" style="38" customWidth="1"/>
    <col min="4" max="4" width="55.00390625" style="38" customWidth="1"/>
    <col min="5" max="5" width="4.28125" style="38" customWidth="1"/>
    <col min="6" max="6" width="6.00390625" style="38" customWidth="1"/>
    <col min="7" max="10" width="11.421875" style="38" customWidth="1"/>
    <col min="11" max="11" width="16.28125" style="38" customWidth="1"/>
    <col min="12" max="12" width="2.140625" style="38" customWidth="1"/>
    <col min="13" max="16384" width="10.421875" style="38" customWidth="1"/>
  </cols>
  <sheetData>
    <row r="1" spans="1:11" ht="22.5">
      <c r="A1" s="181" t="s">
        <v>54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3.5">
      <c r="A2" s="182" t="s">
        <v>10</v>
      </c>
      <c r="B2" s="183"/>
      <c r="C2" s="183"/>
      <c r="D2" s="183"/>
      <c r="E2" s="183"/>
      <c r="F2" s="184"/>
      <c r="G2" s="185" t="s">
        <v>39</v>
      </c>
      <c r="H2" s="186"/>
      <c r="I2" s="187" t="s">
        <v>40</v>
      </c>
      <c r="J2" s="187"/>
      <c r="K2" s="111" t="s">
        <v>11</v>
      </c>
    </row>
    <row r="3" spans="1:11" ht="13.5">
      <c r="A3" s="149" t="s">
        <v>12</v>
      </c>
      <c r="B3" s="150" t="s">
        <v>65</v>
      </c>
      <c r="C3" s="151" t="s">
        <v>13</v>
      </c>
      <c r="D3" s="105" t="s">
        <v>14</v>
      </c>
      <c r="E3" s="106" t="s">
        <v>15</v>
      </c>
      <c r="F3" s="107" t="s">
        <v>16</v>
      </c>
      <c r="G3" s="112" t="s">
        <v>17</v>
      </c>
      <c r="H3" s="113" t="s">
        <v>18</v>
      </c>
      <c r="I3" s="114" t="s">
        <v>17</v>
      </c>
      <c r="J3" s="115" t="s">
        <v>18</v>
      </c>
      <c r="K3" s="116" t="s">
        <v>18</v>
      </c>
    </row>
    <row r="4" spans="1:11" ht="13.5">
      <c r="A4" s="152"/>
      <c r="B4" s="152"/>
      <c r="C4" s="153"/>
      <c r="D4" s="44" t="s">
        <v>55</v>
      </c>
      <c r="E4" s="45"/>
      <c r="F4" s="45"/>
      <c r="G4" s="117"/>
      <c r="H4" s="36"/>
      <c r="I4" s="118"/>
      <c r="J4" s="36"/>
      <c r="K4" s="60"/>
    </row>
    <row r="5" spans="1:11" ht="13.5">
      <c r="A5" s="154">
        <v>1</v>
      </c>
      <c r="B5" s="155"/>
      <c r="C5" s="46"/>
      <c r="D5" s="47" t="s">
        <v>119</v>
      </c>
      <c r="E5" s="48" t="s">
        <v>19</v>
      </c>
      <c r="F5" s="49">
        <v>26</v>
      </c>
      <c r="G5" s="162"/>
      <c r="H5" s="35">
        <f>G5*F5</f>
        <v>0</v>
      </c>
      <c r="I5" s="162"/>
      <c r="J5" s="35">
        <f>I5*F5</f>
        <v>0</v>
      </c>
      <c r="K5" s="37">
        <f>J5+H5</f>
        <v>0</v>
      </c>
    </row>
    <row r="6" spans="1:11" ht="13.5">
      <c r="A6" s="154">
        <f>A5+1</f>
        <v>2</v>
      </c>
      <c r="B6" s="155"/>
      <c r="C6" s="46"/>
      <c r="D6" s="47" t="s">
        <v>120</v>
      </c>
      <c r="E6" s="48" t="s">
        <v>19</v>
      </c>
      <c r="F6" s="49">
        <v>19</v>
      </c>
      <c r="G6" s="162"/>
      <c r="H6" s="35">
        <f>G6*F6</f>
        <v>0</v>
      </c>
      <c r="I6" s="162"/>
      <c r="J6" s="35">
        <f>I6*F6</f>
        <v>0</v>
      </c>
      <c r="K6" s="37">
        <f>J6+H6</f>
        <v>0</v>
      </c>
    </row>
    <row r="7" spans="1:11" ht="13.5" collapsed="1">
      <c r="A7" s="152"/>
      <c r="B7" s="152"/>
      <c r="C7" s="153"/>
      <c r="D7" s="44" t="s">
        <v>56</v>
      </c>
      <c r="E7" s="45"/>
      <c r="F7" s="45"/>
      <c r="G7" s="109"/>
      <c r="H7" s="36"/>
      <c r="I7" s="110"/>
      <c r="J7" s="36"/>
      <c r="K7" s="60"/>
    </row>
    <row r="8" spans="1:11" ht="13.5">
      <c r="A8" s="154">
        <f>A6+1</f>
        <v>3</v>
      </c>
      <c r="B8" s="155"/>
      <c r="C8" s="46"/>
      <c r="D8" s="47" t="s">
        <v>186</v>
      </c>
      <c r="E8" s="48" t="s">
        <v>19</v>
      </c>
      <c r="F8" s="49">
        <v>31</v>
      </c>
      <c r="G8" s="162"/>
      <c r="H8" s="35">
        <f aca="true" t="shared" si="0" ref="H8:H44">G8*F8</f>
        <v>0</v>
      </c>
      <c r="I8" s="162"/>
      <c r="J8" s="35">
        <f aca="true" t="shared" si="1" ref="J8:J44">I8*F8</f>
        <v>0</v>
      </c>
      <c r="K8" s="37">
        <f aca="true" t="shared" si="2" ref="K8:K44">J8+H8</f>
        <v>0</v>
      </c>
    </row>
    <row r="9" spans="1:11" ht="13.5">
      <c r="A9" s="154">
        <f aca="true" t="shared" si="3" ref="A9:A42">A8+1</f>
        <v>4</v>
      </c>
      <c r="B9" s="155"/>
      <c r="C9" s="46"/>
      <c r="D9" s="47" t="s">
        <v>70</v>
      </c>
      <c r="E9" s="48" t="s">
        <v>19</v>
      </c>
      <c r="F9" s="49">
        <v>463</v>
      </c>
      <c r="G9" s="162"/>
      <c r="H9" s="35">
        <f t="shared" si="0"/>
        <v>0</v>
      </c>
      <c r="I9" s="162"/>
      <c r="J9" s="35">
        <f t="shared" si="1"/>
        <v>0</v>
      </c>
      <c r="K9" s="37">
        <f t="shared" si="2"/>
        <v>0</v>
      </c>
    </row>
    <row r="10" spans="1:11" ht="13.5">
      <c r="A10" s="154">
        <f t="shared" si="3"/>
        <v>5</v>
      </c>
      <c r="B10" s="155"/>
      <c r="C10" s="46"/>
      <c r="D10" s="47" t="s">
        <v>71</v>
      </c>
      <c r="E10" s="48" t="s">
        <v>19</v>
      </c>
      <c r="F10" s="49">
        <v>80</v>
      </c>
      <c r="G10" s="162"/>
      <c r="H10" s="35">
        <f t="shared" si="0"/>
        <v>0</v>
      </c>
      <c r="I10" s="162"/>
      <c r="J10" s="35">
        <f t="shared" si="1"/>
        <v>0</v>
      </c>
      <c r="K10" s="37">
        <f t="shared" si="2"/>
        <v>0</v>
      </c>
    </row>
    <row r="11" spans="1:11" ht="13.5">
      <c r="A11" s="154">
        <f t="shared" si="3"/>
        <v>6</v>
      </c>
      <c r="B11" s="155"/>
      <c r="C11" s="46"/>
      <c r="D11" s="47" t="s">
        <v>185</v>
      </c>
      <c r="E11" s="48" t="s">
        <v>19</v>
      </c>
      <c r="F11" s="49">
        <v>31</v>
      </c>
      <c r="G11" s="162"/>
      <c r="H11" s="35">
        <f t="shared" si="0"/>
        <v>0</v>
      </c>
      <c r="I11" s="162"/>
      <c r="J11" s="35">
        <f t="shared" si="1"/>
        <v>0</v>
      </c>
      <c r="K11" s="37">
        <f t="shared" si="2"/>
        <v>0</v>
      </c>
    </row>
    <row r="12" spans="1:11" ht="13.5">
      <c r="A12" s="154">
        <f t="shared" si="3"/>
        <v>7</v>
      </c>
      <c r="B12" s="155"/>
      <c r="C12" s="46"/>
      <c r="D12" s="47" t="s">
        <v>72</v>
      </c>
      <c r="E12" s="48" t="s">
        <v>19</v>
      </c>
      <c r="F12" s="49">
        <v>2</v>
      </c>
      <c r="G12" s="162"/>
      <c r="H12" s="35">
        <f t="shared" si="0"/>
        <v>0</v>
      </c>
      <c r="I12" s="162"/>
      <c r="J12" s="35">
        <f t="shared" si="1"/>
        <v>0</v>
      </c>
      <c r="K12" s="37">
        <f t="shared" si="2"/>
        <v>0</v>
      </c>
    </row>
    <row r="13" spans="1:11" ht="13.5">
      <c r="A13" s="154">
        <f t="shared" si="3"/>
        <v>8</v>
      </c>
      <c r="B13" s="155"/>
      <c r="C13" s="46"/>
      <c r="D13" s="47" t="s">
        <v>184</v>
      </c>
      <c r="E13" s="48" t="s">
        <v>19</v>
      </c>
      <c r="F13" s="49">
        <v>2</v>
      </c>
      <c r="G13" s="162"/>
      <c r="H13" s="35">
        <f t="shared" si="0"/>
        <v>0</v>
      </c>
      <c r="I13" s="162"/>
      <c r="J13" s="35">
        <f t="shared" si="1"/>
        <v>0</v>
      </c>
      <c r="K13" s="37">
        <f t="shared" si="2"/>
        <v>0</v>
      </c>
    </row>
    <row r="14" spans="1:11" ht="13.5">
      <c r="A14" s="154">
        <f t="shared" si="3"/>
        <v>9</v>
      </c>
      <c r="B14" s="155"/>
      <c r="C14" s="46"/>
      <c r="D14" s="47" t="s">
        <v>74</v>
      </c>
      <c r="E14" s="48" t="s">
        <v>19</v>
      </c>
      <c r="F14" s="49">
        <v>463</v>
      </c>
      <c r="G14" s="162"/>
      <c r="H14" s="35">
        <f t="shared" si="0"/>
        <v>0</v>
      </c>
      <c r="I14" s="162"/>
      <c r="J14" s="35">
        <f t="shared" si="1"/>
        <v>0</v>
      </c>
      <c r="K14" s="37">
        <f t="shared" si="2"/>
        <v>0</v>
      </c>
    </row>
    <row r="15" spans="1:11" ht="13.5">
      <c r="A15" s="154">
        <f t="shared" si="3"/>
        <v>10</v>
      </c>
      <c r="B15" s="155"/>
      <c r="C15" s="46"/>
      <c r="D15" s="47" t="s">
        <v>187</v>
      </c>
      <c r="E15" s="48" t="s">
        <v>19</v>
      </c>
      <c r="F15" s="49">
        <v>31</v>
      </c>
      <c r="G15" s="162"/>
      <c r="H15" s="35">
        <f t="shared" si="0"/>
        <v>0</v>
      </c>
      <c r="I15" s="162"/>
      <c r="J15" s="35">
        <f t="shared" si="1"/>
        <v>0</v>
      </c>
      <c r="K15" s="37">
        <f t="shared" si="2"/>
        <v>0</v>
      </c>
    </row>
    <row r="16" spans="1:11" ht="13.5">
      <c r="A16" s="154">
        <f t="shared" si="3"/>
        <v>11</v>
      </c>
      <c r="B16" s="155"/>
      <c r="C16" s="46"/>
      <c r="D16" s="47" t="s">
        <v>75</v>
      </c>
      <c r="E16" s="48" t="s">
        <v>19</v>
      </c>
      <c r="F16" s="49">
        <v>77</v>
      </c>
      <c r="G16" s="162"/>
      <c r="H16" s="35">
        <f t="shared" si="0"/>
        <v>0</v>
      </c>
      <c r="I16" s="162"/>
      <c r="J16" s="35">
        <f t="shared" si="1"/>
        <v>0</v>
      </c>
      <c r="K16" s="37">
        <f t="shared" si="2"/>
        <v>0</v>
      </c>
    </row>
    <row r="17" spans="1:11" ht="13.5">
      <c r="A17" s="154">
        <f t="shared" si="3"/>
        <v>12</v>
      </c>
      <c r="B17" s="155"/>
      <c r="C17" s="46"/>
      <c r="D17" s="47" t="s">
        <v>188</v>
      </c>
      <c r="E17" s="48" t="s">
        <v>19</v>
      </c>
      <c r="F17" s="49">
        <v>31</v>
      </c>
      <c r="G17" s="162"/>
      <c r="H17" s="35">
        <f t="shared" si="0"/>
        <v>0</v>
      </c>
      <c r="I17" s="162"/>
      <c r="J17" s="35">
        <f t="shared" si="1"/>
        <v>0</v>
      </c>
      <c r="K17" s="37">
        <f t="shared" si="2"/>
        <v>0</v>
      </c>
    </row>
    <row r="18" spans="1:11" ht="13.5">
      <c r="A18" s="154">
        <f t="shared" si="3"/>
        <v>13</v>
      </c>
      <c r="B18" s="155"/>
      <c r="C18" s="46"/>
      <c r="D18" s="47" t="s">
        <v>76</v>
      </c>
      <c r="E18" s="48" t="s">
        <v>19</v>
      </c>
      <c r="F18" s="49">
        <v>2</v>
      </c>
      <c r="G18" s="162"/>
      <c r="H18" s="35">
        <f t="shared" si="0"/>
        <v>0</v>
      </c>
      <c r="I18" s="162"/>
      <c r="J18" s="35">
        <f t="shared" si="1"/>
        <v>0</v>
      </c>
      <c r="K18" s="37">
        <f t="shared" si="2"/>
        <v>0</v>
      </c>
    </row>
    <row r="19" spans="1:11" ht="13.5">
      <c r="A19" s="154">
        <f t="shared" si="3"/>
        <v>14</v>
      </c>
      <c r="B19" s="155"/>
      <c r="C19" s="46"/>
      <c r="D19" s="47" t="s">
        <v>189</v>
      </c>
      <c r="E19" s="48" t="s">
        <v>19</v>
      </c>
      <c r="F19" s="49">
        <v>26</v>
      </c>
      <c r="G19" s="162"/>
      <c r="H19" s="35">
        <f t="shared" si="0"/>
        <v>0</v>
      </c>
      <c r="I19" s="162"/>
      <c r="J19" s="35">
        <f t="shared" si="1"/>
        <v>0</v>
      </c>
      <c r="K19" s="37">
        <f t="shared" si="2"/>
        <v>0</v>
      </c>
    </row>
    <row r="20" spans="1:11" ht="13.5">
      <c r="A20" s="154">
        <f t="shared" si="3"/>
        <v>15</v>
      </c>
      <c r="B20" s="155"/>
      <c r="C20" s="46"/>
      <c r="D20" s="47" t="s">
        <v>82</v>
      </c>
      <c r="E20" s="48" t="s">
        <v>19</v>
      </c>
      <c r="F20" s="49">
        <v>72</v>
      </c>
      <c r="G20" s="162"/>
      <c r="H20" s="35">
        <f t="shared" si="0"/>
        <v>0</v>
      </c>
      <c r="I20" s="162"/>
      <c r="J20" s="35">
        <f t="shared" si="1"/>
        <v>0</v>
      </c>
      <c r="K20" s="37">
        <f t="shared" si="2"/>
        <v>0</v>
      </c>
    </row>
    <row r="21" spans="1:11" ht="13.5">
      <c r="A21" s="154">
        <f t="shared" si="3"/>
        <v>16</v>
      </c>
      <c r="B21" s="155"/>
      <c r="C21" s="46"/>
      <c r="D21" s="47" t="s">
        <v>193</v>
      </c>
      <c r="E21" s="48" t="s">
        <v>19</v>
      </c>
      <c r="F21" s="49">
        <v>24</v>
      </c>
      <c r="G21" s="162"/>
      <c r="H21" s="35">
        <f>G21*F21</f>
        <v>0</v>
      </c>
      <c r="I21" s="162"/>
      <c r="J21" s="35">
        <f>I21*F21</f>
        <v>0</v>
      </c>
      <c r="K21" s="37">
        <f>J21+H21</f>
        <v>0</v>
      </c>
    </row>
    <row r="22" spans="1:11" ht="13.5">
      <c r="A22" s="154">
        <f t="shared" si="3"/>
        <v>17</v>
      </c>
      <c r="B22" s="155"/>
      <c r="C22" s="46"/>
      <c r="D22" s="47" t="s">
        <v>77</v>
      </c>
      <c r="E22" s="48" t="s">
        <v>41</v>
      </c>
      <c r="F22" s="49">
        <v>972</v>
      </c>
      <c r="G22" s="162"/>
      <c r="H22" s="35">
        <f t="shared" si="0"/>
        <v>0</v>
      </c>
      <c r="I22" s="162"/>
      <c r="J22" s="35">
        <f t="shared" si="1"/>
        <v>0</v>
      </c>
      <c r="K22" s="37">
        <f t="shared" si="2"/>
        <v>0</v>
      </c>
    </row>
    <row r="23" spans="1:11" ht="13.5">
      <c r="A23" s="154">
        <f t="shared" si="3"/>
        <v>18</v>
      </c>
      <c r="B23" s="155"/>
      <c r="C23" s="46"/>
      <c r="D23" s="47" t="s">
        <v>190</v>
      </c>
      <c r="E23" s="48" t="s">
        <v>41</v>
      </c>
      <c r="F23" s="49">
        <v>2</v>
      </c>
      <c r="G23" s="162"/>
      <c r="H23" s="35">
        <f t="shared" si="0"/>
        <v>0</v>
      </c>
      <c r="I23" s="162"/>
      <c r="J23" s="35">
        <f t="shared" si="1"/>
        <v>0</v>
      </c>
      <c r="K23" s="37">
        <f t="shared" si="2"/>
        <v>0</v>
      </c>
    </row>
    <row r="24" spans="1:11" ht="13.5">
      <c r="A24" s="154">
        <f t="shared" si="3"/>
        <v>19</v>
      </c>
      <c r="B24" s="155"/>
      <c r="C24" s="46"/>
      <c r="D24" s="47" t="s">
        <v>191</v>
      </c>
      <c r="E24" s="48" t="s">
        <v>41</v>
      </c>
      <c r="F24" s="49">
        <v>136</v>
      </c>
      <c r="G24" s="162"/>
      <c r="H24" s="35">
        <f t="shared" si="0"/>
        <v>0</v>
      </c>
      <c r="I24" s="162"/>
      <c r="J24" s="35">
        <f t="shared" si="1"/>
        <v>0</v>
      </c>
      <c r="K24" s="37">
        <f t="shared" si="2"/>
        <v>0</v>
      </c>
    </row>
    <row r="25" spans="1:11" ht="13.5">
      <c r="A25" s="154">
        <f t="shared" si="3"/>
        <v>20</v>
      </c>
      <c r="B25" s="155"/>
      <c r="C25" s="46"/>
      <c r="D25" s="47" t="s">
        <v>78</v>
      </c>
      <c r="E25" s="48" t="s">
        <v>41</v>
      </c>
      <c r="F25" s="49">
        <v>20</v>
      </c>
      <c r="G25" s="162"/>
      <c r="H25" s="35">
        <f t="shared" si="0"/>
        <v>0</v>
      </c>
      <c r="I25" s="162"/>
      <c r="J25" s="35">
        <f t="shared" si="1"/>
        <v>0</v>
      </c>
      <c r="K25" s="37">
        <f t="shared" si="2"/>
        <v>0</v>
      </c>
    </row>
    <row r="26" spans="1:11" ht="13.5">
      <c r="A26" s="154">
        <f t="shared" si="3"/>
        <v>21</v>
      </c>
      <c r="B26" s="155"/>
      <c r="C26" s="46"/>
      <c r="D26" s="47" t="s">
        <v>79</v>
      </c>
      <c r="E26" s="48" t="s">
        <v>41</v>
      </c>
      <c r="F26" s="49">
        <v>30</v>
      </c>
      <c r="G26" s="162"/>
      <c r="H26" s="35">
        <f t="shared" si="0"/>
        <v>0</v>
      </c>
      <c r="I26" s="162"/>
      <c r="J26" s="35">
        <f t="shared" si="1"/>
        <v>0</v>
      </c>
      <c r="K26" s="37">
        <f t="shared" si="2"/>
        <v>0</v>
      </c>
    </row>
    <row r="27" spans="1:11" ht="13.5">
      <c r="A27" s="154">
        <f t="shared" si="3"/>
        <v>22</v>
      </c>
      <c r="B27" s="155"/>
      <c r="C27" s="46"/>
      <c r="D27" s="47" t="s">
        <v>80</v>
      </c>
      <c r="E27" s="48" t="s">
        <v>41</v>
      </c>
      <c r="F27" s="49">
        <v>1120</v>
      </c>
      <c r="G27" s="162"/>
      <c r="H27" s="35">
        <f t="shared" si="0"/>
        <v>0</v>
      </c>
      <c r="I27" s="162"/>
      <c r="J27" s="35">
        <f t="shared" si="1"/>
        <v>0</v>
      </c>
      <c r="K27" s="37">
        <f t="shared" si="2"/>
        <v>0</v>
      </c>
    </row>
    <row r="28" spans="1:11" ht="13.5">
      <c r="A28" s="154">
        <f t="shared" si="3"/>
        <v>23</v>
      </c>
      <c r="B28" s="155"/>
      <c r="C28" s="46"/>
      <c r="D28" s="47" t="s">
        <v>192</v>
      </c>
      <c r="E28" s="48" t="s">
        <v>41</v>
      </c>
      <c r="F28" s="49">
        <v>140</v>
      </c>
      <c r="G28" s="162"/>
      <c r="H28" s="35">
        <f t="shared" si="0"/>
        <v>0</v>
      </c>
      <c r="I28" s="162"/>
      <c r="J28" s="35">
        <f t="shared" si="1"/>
        <v>0</v>
      </c>
      <c r="K28" s="37">
        <f t="shared" si="2"/>
        <v>0</v>
      </c>
    </row>
    <row r="29" spans="1:11" ht="13.5">
      <c r="A29" s="154">
        <f t="shared" si="3"/>
        <v>24</v>
      </c>
      <c r="B29" s="155"/>
      <c r="C29" s="46"/>
      <c r="D29" s="47" t="s">
        <v>81</v>
      </c>
      <c r="E29" s="48" t="s">
        <v>73</v>
      </c>
      <c r="F29" s="49">
        <v>50</v>
      </c>
      <c r="G29" s="162"/>
      <c r="H29" s="35">
        <f t="shared" si="0"/>
        <v>0</v>
      </c>
      <c r="I29" s="162"/>
      <c r="J29" s="35">
        <f t="shared" si="1"/>
        <v>0</v>
      </c>
      <c r="K29" s="37">
        <f t="shared" si="2"/>
        <v>0</v>
      </c>
    </row>
    <row r="30" spans="1:11" ht="13.5">
      <c r="A30" s="154">
        <f t="shared" si="3"/>
        <v>25</v>
      </c>
      <c r="B30" s="155"/>
      <c r="C30" s="46"/>
      <c r="D30" s="47" t="s">
        <v>83</v>
      </c>
      <c r="E30" s="48" t="s">
        <v>41</v>
      </c>
      <c r="F30" s="49">
        <v>10</v>
      </c>
      <c r="G30" s="162"/>
      <c r="H30" s="35">
        <f t="shared" si="0"/>
        <v>0</v>
      </c>
      <c r="I30" s="162"/>
      <c r="J30" s="35">
        <f t="shared" si="1"/>
        <v>0</v>
      </c>
      <c r="K30" s="37">
        <f t="shared" si="2"/>
        <v>0</v>
      </c>
    </row>
    <row r="31" spans="1:11" ht="13.5">
      <c r="A31" s="154">
        <f t="shared" si="3"/>
        <v>26</v>
      </c>
      <c r="B31" s="155"/>
      <c r="C31" s="46"/>
      <c r="D31" s="47" t="s">
        <v>84</v>
      </c>
      <c r="E31" s="48" t="s">
        <v>41</v>
      </c>
      <c r="F31" s="49">
        <v>6</v>
      </c>
      <c r="G31" s="162"/>
      <c r="H31" s="35">
        <f t="shared" si="0"/>
        <v>0</v>
      </c>
      <c r="I31" s="162"/>
      <c r="J31" s="35">
        <f t="shared" si="1"/>
        <v>0</v>
      </c>
      <c r="K31" s="37">
        <f t="shared" si="2"/>
        <v>0</v>
      </c>
    </row>
    <row r="32" spans="1:11" ht="13.5">
      <c r="A32" s="154">
        <f t="shared" si="3"/>
        <v>27</v>
      </c>
      <c r="B32" s="155"/>
      <c r="C32" s="46"/>
      <c r="D32" s="47" t="s">
        <v>85</v>
      </c>
      <c r="E32" s="48" t="s">
        <v>41</v>
      </c>
      <c r="F32" s="49">
        <v>10</v>
      </c>
      <c r="G32" s="162"/>
      <c r="H32" s="35">
        <f t="shared" si="0"/>
        <v>0</v>
      </c>
      <c r="I32" s="162"/>
      <c r="J32" s="35">
        <f t="shared" si="1"/>
        <v>0</v>
      </c>
      <c r="K32" s="37">
        <f t="shared" si="2"/>
        <v>0</v>
      </c>
    </row>
    <row r="33" spans="1:11" ht="13.5">
      <c r="A33" s="154">
        <f t="shared" si="3"/>
        <v>28</v>
      </c>
      <c r="B33" s="155"/>
      <c r="C33" s="46"/>
      <c r="D33" s="47" t="s">
        <v>86</v>
      </c>
      <c r="E33" s="48" t="s">
        <v>41</v>
      </c>
      <c r="F33" s="49">
        <v>6</v>
      </c>
      <c r="G33" s="162"/>
      <c r="H33" s="35">
        <f t="shared" si="0"/>
        <v>0</v>
      </c>
      <c r="I33" s="162"/>
      <c r="J33" s="35">
        <f t="shared" si="1"/>
        <v>0</v>
      </c>
      <c r="K33" s="37">
        <f t="shared" si="2"/>
        <v>0</v>
      </c>
    </row>
    <row r="34" spans="1:11" ht="13.5">
      <c r="A34" s="154">
        <f t="shared" si="3"/>
        <v>29</v>
      </c>
      <c r="B34" s="155"/>
      <c r="C34" s="46"/>
      <c r="D34" s="47" t="s">
        <v>87</v>
      </c>
      <c r="E34" s="48" t="s">
        <v>41</v>
      </c>
      <c r="F34" s="49">
        <v>6</v>
      </c>
      <c r="G34" s="162"/>
      <c r="H34" s="35">
        <f t="shared" si="0"/>
        <v>0</v>
      </c>
      <c r="I34" s="162"/>
      <c r="J34" s="35">
        <f t="shared" si="1"/>
        <v>0</v>
      </c>
      <c r="K34" s="37">
        <f t="shared" si="2"/>
        <v>0</v>
      </c>
    </row>
    <row r="35" spans="1:11" ht="13.5">
      <c r="A35" s="154">
        <f t="shared" si="3"/>
        <v>30</v>
      </c>
      <c r="B35" s="155"/>
      <c r="C35" s="46"/>
      <c r="D35" s="47" t="s">
        <v>88</v>
      </c>
      <c r="E35" s="48" t="s">
        <v>41</v>
      </c>
      <c r="F35" s="49">
        <v>1</v>
      </c>
      <c r="G35" s="162"/>
      <c r="H35" s="35">
        <f t="shared" si="0"/>
        <v>0</v>
      </c>
      <c r="I35" s="162"/>
      <c r="J35" s="35">
        <f t="shared" si="1"/>
        <v>0</v>
      </c>
      <c r="K35" s="37">
        <f t="shared" si="2"/>
        <v>0</v>
      </c>
    </row>
    <row r="36" spans="1:11" ht="13.5">
      <c r="A36" s="154">
        <f t="shared" si="3"/>
        <v>31</v>
      </c>
      <c r="B36" s="155"/>
      <c r="C36" s="46"/>
      <c r="D36" s="47" t="s">
        <v>89</v>
      </c>
      <c r="E36" s="48" t="s">
        <v>41</v>
      </c>
      <c r="F36" s="49">
        <v>5</v>
      </c>
      <c r="G36" s="162"/>
      <c r="H36" s="35">
        <f t="shared" si="0"/>
        <v>0</v>
      </c>
      <c r="I36" s="162"/>
      <c r="J36" s="35">
        <f t="shared" si="1"/>
        <v>0</v>
      </c>
      <c r="K36" s="37">
        <f t="shared" si="2"/>
        <v>0</v>
      </c>
    </row>
    <row r="37" spans="1:11" ht="13.5">
      <c r="A37" s="154">
        <f t="shared" si="3"/>
        <v>32</v>
      </c>
      <c r="B37" s="155"/>
      <c r="C37" s="46"/>
      <c r="D37" s="47" t="s">
        <v>90</v>
      </c>
      <c r="E37" s="48" t="s">
        <v>41</v>
      </c>
      <c r="F37" s="49">
        <v>72</v>
      </c>
      <c r="G37" s="162"/>
      <c r="H37" s="35">
        <f t="shared" si="0"/>
        <v>0</v>
      </c>
      <c r="I37" s="162"/>
      <c r="J37" s="35">
        <f t="shared" si="1"/>
        <v>0</v>
      </c>
      <c r="K37" s="37">
        <f t="shared" si="2"/>
        <v>0</v>
      </c>
    </row>
    <row r="38" spans="1:11" ht="13.5">
      <c r="A38" s="154">
        <f t="shared" si="3"/>
        <v>33</v>
      </c>
      <c r="B38" s="155"/>
      <c r="C38" s="46"/>
      <c r="D38" s="47" t="s">
        <v>91</v>
      </c>
      <c r="E38" s="48" t="s">
        <v>41</v>
      </c>
      <c r="F38" s="49">
        <v>27</v>
      </c>
      <c r="G38" s="162"/>
      <c r="H38" s="35">
        <f t="shared" si="0"/>
        <v>0</v>
      </c>
      <c r="I38" s="162"/>
      <c r="J38" s="35">
        <f t="shared" si="1"/>
        <v>0</v>
      </c>
      <c r="K38" s="37">
        <f t="shared" si="2"/>
        <v>0</v>
      </c>
    </row>
    <row r="39" spans="1:11" ht="13.5">
      <c r="A39" s="154">
        <f t="shared" si="3"/>
        <v>34</v>
      </c>
      <c r="B39" s="155"/>
      <c r="C39" s="46"/>
      <c r="D39" s="47" t="s">
        <v>262</v>
      </c>
      <c r="E39" s="48" t="s">
        <v>41</v>
      </c>
      <c r="F39" s="49">
        <v>10</v>
      </c>
      <c r="G39" s="162"/>
      <c r="H39" s="35">
        <f>G39*F39</f>
        <v>0</v>
      </c>
      <c r="I39" s="162"/>
      <c r="J39" s="35">
        <f>I39*F39</f>
        <v>0</v>
      </c>
      <c r="K39" s="37">
        <f>J39+H39</f>
        <v>0</v>
      </c>
    </row>
    <row r="40" spans="1:11" ht="13.5">
      <c r="A40" s="154">
        <f>A39+1</f>
        <v>35</v>
      </c>
      <c r="B40" s="155"/>
      <c r="C40" s="46"/>
      <c r="D40" s="47" t="s">
        <v>261</v>
      </c>
      <c r="E40" s="48" t="s">
        <v>41</v>
      </c>
      <c r="F40" s="49">
        <v>21</v>
      </c>
      <c r="G40" s="162"/>
      <c r="H40" s="35">
        <f t="shared" si="0"/>
        <v>0</v>
      </c>
      <c r="I40" s="162"/>
      <c r="J40" s="35">
        <f t="shared" si="1"/>
        <v>0</v>
      </c>
      <c r="K40" s="37">
        <f t="shared" si="2"/>
        <v>0</v>
      </c>
    </row>
    <row r="41" spans="1:11" ht="13.5">
      <c r="A41" s="154">
        <f t="shared" si="3"/>
        <v>36</v>
      </c>
      <c r="B41" s="155"/>
      <c r="C41" s="46"/>
      <c r="D41" s="47" t="s">
        <v>94</v>
      </c>
      <c r="E41" s="48" t="s">
        <v>19</v>
      </c>
      <c r="F41" s="49">
        <v>5</v>
      </c>
      <c r="G41" s="162"/>
      <c r="H41" s="35">
        <f t="shared" si="0"/>
        <v>0</v>
      </c>
      <c r="I41" s="162"/>
      <c r="J41" s="35">
        <f t="shared" si="1"/>
        <v>0</v>
      </c>
      <c r="K41" s="37">
        <f t="shared" si="2"/>
        <v>0</v>
      </c>
    </row>
    <row r="42" spans="1:11" ht="13.5">
      <c r="A42" s="154">
        <f t="shared" si="3"/>
        <v>37</v>
      </c>
      <c r="B42" s="155"/>
      <c r="C42" s="46"/>
      <c r="D42" s="47" t="s">
        <v>95</v>
      </c>
      <c r="E42" s="48" t="s">
        <v>19</v>
      </c>
      <c r="F42" s="49">
        <v>10</v>
      </c>
      <c r="G42" s="162"/>
      <c r="H42" s="35">
        <f t="shared" si="0"/>
        <v>0</v>
      </c>
      <c r="I42" s="162"/>
      <c r="J42" s="35">
        <f t="shared" si="1"/>
        <v>0</v>
      </c>
      <c r="K42" s="37">
        <f t="shared" si="2"/>
        <v>0</v>
      </c>
    </row>
    <row r="43" spans="1:11" ht="13.5">
      <c r="A43" s="154">
        <f>A42+1</f>
        <v>38</v>
      </c>
      <c r="B43" s="155"/>
      <c r="C43" s="46"/>
      <c r="D43" s="47" t="s">
        <v>96</v>
      </c>
      <c r="E43" s="48" t="s">
        <v>41</v>
      </c>
      <c r="F43" s="49">
        <v>2</v>
      </c>
      <c r="G43" s="162"/>
      <c r="H43" s="35">
        <f t="shared" si="0"/>
        <v>0</v>
      </c>
      <c r="I43" s="162"/>
      <c r="J43" s="35">
        <f t="shared" si="1"/>
        <v>0</v>
      </c>
      <c r="K43" s="37">
        <f t="shared" si="2"/>
        <v>0</v>
      </c>
    </row>
    <row r="44" spans="1:11" ht="13.5">
      <c r="A44" s="154">
        <f>A43+1</f>
        <v>39</v>
      </c>
      <c r="B44" s="155"/>
      <c r="C44" s="46"/>
      <c r="D44" s="47" t="s">
        <v>194</v>
      </c>
      <c r="E44" s="48" t="s">
        <v>19</v>
      </c>
      <c r="F44" s="49">
        <v>419</v>
      </c>
      <c r="G44" s="162"/>
      <c r="H44" s="35">
        <f t="shared" si="0"/>
        <v>0</v>
      </c>
      <c r="I44" s="162"/>
      <c r="J44" s="35">
        <f t="shared" si="1"/>
        <v>0</v>
      </c>
      <c r="K44" s="37">
        <f t="shared" si="2"/>
        <v>0</v>
      </c>
    </row>
    <row r="45" spans="1:11" ht="13.5" collapsed="1">
      <c r="A45" s="152"/>
      <c r="B45" s="152"/>
      <c r="C45" s="153"/>
      <c r="D45" s="44" t="s">
        <v>42</v>
      </c>
      <c r="E45" s="45"/>
      <c r="F45" s="45"/>
      <c r="G45" s="109"/>
      <c r="H45" s="36"/>
      <c r="I45" s="110"/>
      <c r="J45" s="36"/>
      <c r="K45" s="60"/>
    </row>
    <row r="46" spans="1:11" ht="13.5">
      <c r="A46" s="154">
        <f>A44+1</f>
        <v>40</v>
      </c>
      <c r="B46" s="155"/>
      <c r="C46" s="46"/>
      <c r="D46" s="47" t="s">
        <v>92</v>
      </c>
      <c r="E46" s="48" t="s">
        <v>41</v>
      </c>
      <c r="F46" s="49">
        <v>56</v>
      </c>
      <c r="G46" s="162"/>
      <c r="H46" s="35">
        <f>G46*F46</f>
        <v>0</v>
      </c>
      <c r="I46" s="162"/>
      <c r="J46" s="35">
        <f>I46*F46</f>
        <v>0</v>
      </c>
      <c r="K46" s="37">
        <f>J46+H46</f>
        <v>0</v>
      </c>
    </row>
    <row r="47" spans="1:11" ht="13.5">
      <c r="A47" s="154">
        <f>A46+1</f>
        <v>41</v>
      </c>
      <c r="B47" s="155"/>
      <c r="C47" s="46"/>
      <c r="D47" s="47" t="s">
        <v>93</v>
      </c>
      <c r="E47" s="48" t="s">
        <v>73</v>
      </c>
      <c r="F47" s="49">
        <v>2</v>
      </c>
      <c r="G47" s="162"/>
      <c r="H47" s="35">
        <f>G47*F47</f>
        <v>0</v>
      </c>
      <c r="I47" s="162"/>
      <c r="J47" s="35">
        <f>I47*F47</f>
        <v>0</v>
      </c>
      <c r="K47" s="37">
        <f>J47+H47</f>
        <v>0</v>
      </c>
    </row>
    <row r="48" spans="1:11" ht="13.5">
      <c r="A48" s="154">
        <f>A47+1</f>
        <v>42</v>
      </c>
      <c r="B48" s="155"/>
      <c r="C48" s="46"/>
      <c r="D48" s="47" t="s">
        <v>97</v>
      </c>
      <c r="E48" s="48" t="s">
        <v>73</v>
      </c>
      <c r="F48" s="49">
        <v>2</v>
      </c>
      <c r="G48" s="162"/>
      <c r="H48" s="35">
        <f>G48*F48</f>
        <v>0</v>
      </c>
      <c r="I48" s="162"/>
      <c r="J48" s="35">
        <f>I48*F48</f>
        <v>0</v>
      </c>
      <c r="K48" s="37">
        <f>J48+H48</f>
        <v>0</v>
      </c>
    </row>
    <row r="49" spans="1:11" ht="13.5">
      <c r="A49" s="154">
        <f>A48+1</f>
        <v>43</v>
      </c>
      <c r="B49" s="155"/>
      <c r="C49" s="46"/>
      <c r="D49" s="47" t="s">
        <v>195</v>
      </c>
      <c r="E49" s="48" t="s">
        <v>175</v>
      </c>
      <c r="F49" s="49">
        <v>1</v>
      </c>
      <c r="G49" s="162"/>
      <c r="H49" s="35">
        <f>G49*F49</f>
        <v>0</v>
      </c>
      <c r="I49" s="162"/>
      <c r="J49" s="35">
        <f>I49*F49</f>
        <v>0</v>
      </c>
      <c r="K49" s="37">
        <f>J49+H49</f>
        <v>0</v>
      </c>
    </row>
    <row r="50" spans="1:11" ht="13.5" collapsed="1">
      <c r="A50" s="152"/>
      <c r="B50" s="152"/>
      <c r="C50" s="153"/>
      <c r="D50" s="44" t="s">
        <v>57</v>
      </c>
      <c r="E50" s="45"/>
      <c r="F50" s="45"/>
      <c r="G50" s="109"/>
      <c r="H50" s="36"/>
      <c r="I50" s="110"/>
      <c r="J50" s="36"/>
      <c r="K50" s="60"/>
    </row>
    <row r="51" spans="1:11" ht="13.5">
      <c r="A51" s="154">
        <f>A49+1</f>
        <v>44</v>
      </c>
      <c r="B51" s="155"/>
      <c r="C51" s="46"/>
      <c r="D51" s="47" t="s">
        <v>121</v>
      </c>
      <c r="E51" s="48" t="s">
        <v>19</v>
      </c>
      <c r="F51" s="49">
        <v>150</v>
      </c>
      <c r="G51" s="162"/>
      <c r="H51" s="35">
        <f aca="true" t="shared" si="4" ref="H51:H61">G51*F51</f>
        <v>0</v>
      </c>
      <c r="I51" s="162"/>
      <c r="J51" s="35">
        <f aca="true" t="shared" si="5" ref="J51:J61">I51*F51</f>
        <v>0</v>
      </c>
      <c r="K51" s="37">
        <f aca="true" t="shared" si="6" ref="K51:K61">J51+H51</f>
        <v>0</v>
      </c>
    </row>
    <row r="52" spans="1:11" ht="20.25">
      <c r="A52" s="154">
        <f>A51+1</f>
        <v>45</v>
      </c>
      <c r="B52" s="155"/>
      <c r="C52" s="46"/>
      <c r="D52" s="47" t="s">
        <v>122</v>
      </c>
      <c r="E52" s="48" t="s">
        <v>19</v>
      </c>
      <c r="F52" s="49">
        <v>102</v>
      </c>
      <c r="G52" s="162"/>
      <c r="H52" s="35">
        <f t="shared" si="4"/>
        <v>0</v>
      </c>
      <c r="I52" s="162"/>
      <c r="J52" s="35">
        <f t="shared" si="5"/>
        <v>0</v>
      </c>
      <c r="K52" s="37">
        <f t="shared" si="6"/>
        <v>0</v>
      </c>
    </row>
    <row r="53" spans="1:11" ht="13.5">
      <c r="A53" s="154">
        <f aca="true" t="shared" si="7" ref="A53:A61">A52+1</f>
        <v>46</v>
      </c>
      <c r="B53" s="155"/>
      <c r="C53" s="46"/>
      <c r="D53" s="47" t="s">
        <v>123</v>
      </c>
      <c r="E53" s="48" t="s">
        <v>19</v>
      </c>
      <c r="F53" s="49">
        <v>71</v>
      </c>
      <c r="G53" s="162"/>
      <c r="H53" s="35">
        <f t="shared" si="4"/>
        <v>0</v>
      </c>
      <c r="I53" s="162"/>
      <c r="J53" s="35">
        <f t="shared" si="5"/>
        <v>0</v>
      </c>
      <c r="K53" s="37">
        <f t="shared" si="6"/>
        <v>0</v>
      </c>
    </row>
    <row r="54" spans="1:11" ht="13.5">
      <c r="A54" s="154">
        <f t="shared" si="7"/>
        <v>47</v>
      </c>
      <c r="B54" s="155"/>
      <c r="C54" s="46"/>
      <c r="D54" s="47" t="s">
        <v>124</v>
      </c>
      <c r="E54" s="48" t="s">
        <v>41</v>
      </c>
      <c r="F54" s="49">
        <v>150</v>
      </c>
      <c r="G54" s="162"/>
      <c r="H54" s="35">
        <f t="shared" si="4"/>
        <v>0</v>
      </c>
      <c r="I54" s="162"/>
      <c r="J54" s="35">
        <f t="shared" si="5"/>
        <v>0</v>
      </c>
      <c r="K54" s="37">
        <f t="shared" si="6"/>
        <v>0</v>
      </c>
    </row>
    <row r="55" spans="1:11" ht="13.5">
      <c r="A55" s="154">
        <f t="shared" si="7"/>
        <v>48</v>
      </c>
      <c r="B55" s="155"/>
      <c r="C55" s="46"/>
      <c r="D55" s="47" t="s">
        <v>125</v>
      </c>
      <c r="E55" s="48" t="s">
        <v>41</v>
      </c>
      <c r="F55" s="49">
        <v>40</v>
      </c>
      <c r="G55" s="162"/>
      <c r="H55" s="35">
        <f t="shared" si="4"/>
        <v>0</v>
      </c>
      <c r="I55" s="162"/>
      <c r="J55" s="35">
        <f t="shared" si="5"/>
        <v>0</v>
      </c>
      <c r="K55" s="37">
        <f t="shared" si="6"/>
        <v>0</v>
      </c>
    </row>
    <row r="56" spans="1:11" ht="13.5">
      <c r="A56" s="154">
        <f t="shared" si="7"/>
        <v>49</v>
      </c>
      <c r="B56" s="155"/>
      <c r="C56" s="46"/>
      <c r="D56" s="47" t="s">
        <v>126</v>
      </c>
      <c r="E56" s="48" t="s">
        <v>41</v>
      </c>
      <c r="F56" s="49">
        <v>16</v>
      </c>
      <c r="G56" s="162"/>
      <c r="H56" s="35">
        <f t="shared" si="4"/>
        <v>0</v>
      </c>
      <c r="I56" s="162"/>
      <c r="J56" s="35">
        <f t="shared" si="5"/>
        <v>0</v>
      </c>
      <c r="K56" s="37">
        <f t="shared" si="6"/>
        <v>0</v>
      </c>
    </row>
    <row r="57" spans="1:11" ht="13.5">
      <c r="A57" s="154">
        <f t="shared" si="7"/>
        <v>50</v>
      </c>
      <c r="B57" s="155"/>
      <c r="C57" s="46"/>
      <c r="D57" s="47" t="s">
        <v>127</v>
      </c>
      <c r="E57" s="48" t="s">
        <v>19</v>
      </c>
      <c r="F57" s="49">
        <v>398</v>
      </c>
      <c r="G57" s="162"/>
      <c r="H57" s="35">
        <f t="shared" si="4"/>
        <v>0</v>
      </c>
      <c r="I57" s="162"/>
      <c r="J57" s="35">
        <f t="shared" si="5"/>
        <v>0</v>
      </c>
      <c r="K57" s="37">
        <f t="shared" si="6"/>
        <v>0</v>
      </c>
    </row>
    <row r="58" spans="1:11" ht="13.5">
      <c r="A58" s="154">
        <f t="shared" si="7"/>
        <v>51</v>
      </c>
      <c r="B58" s="155"/>
      <c r="C58" s="46"/>
      <c r="D58" s="47" t="s">
        <v>128</v>
      </c>
      <c r="E58" s="48" t="s">
        <v>19</v>
      </c>
      <c r="F58" s="49">
        <v>20</v>
      </c>
      <c r="G58" s="162"/>
      <c r="H58" s="35">
        <f t="shared" si="4"/>
        <v>0</v>
      </c>
      <c r="I58" s="162"/>
      <c r="J58" s="35">
        <f t="shared" si="5"/>
        <v>0</v>
      </c>
      <c r="K58" s="37">
        <f t="shared" si="6"/>
        <v>0</v>
      </c>
    </row>
    <row r="59" spans="1:11" ht="13.5">
      <c r="A59" s="154">
        <f t="shared" si="7"/>
        <v>52</v>
      </c>
      <c r="B59" s="155"/>
      <c r="C59" s="46"/>
      <c r="D59" s="47" t="s">
        <v>129</v>
      </c>
      <c r="E59" s="48" t="s">
        <v>41</v>
      </c>
      <c r="F59" s="49">
        <v>14</v>
      </c>
      <c r="G59" s="162"/>
      <c r="H59" s="35">
        <f t="shared" si="4"/>
        <v>0</v>
      </c>
      <c r="I59" s="162"/>
      <c r="J59" s="35">
        <f t="shared" si="5"/>
        <v>0</v>
      </c>
      <c r="K59" s="37">
        <f t="shared" si="6"/>
        <v>0</v>
      </c>
    </row>
    <row r="60" spans="1:11" ht="13.5">
      <c r="A60" s="154">
        <f t="shared" si="7"/>
        <v>53</v>
      </c>
      <c r="B60" s="155"/>
      <c r="C60" s="46"/>
      <c r="D60" s="47" t="s">
        <v>130</v>
      </c>
      <c r="E60" s="48" t="s">
        <v>41</v>
      </c>
      <c r="F60" s="49">
        <v>14</v>
      </c>
      <c r="G60" s="162"/>
      <c r="H60" s="35">
        <f t="shared" si="4"/>
        <v>0</v>
      </c>
      <c r="I60" s="162"/>
      <c r="J60" s="35">
        <f t="shared" si="5"/>
        <v>0</v>
      </c>
      <c r="K60" s="37">
        <f t="shared" si="6"/>
        <v>0</v>
      </c>
    </row>
    <row r="61" spans="1:11" ht="13.5">
      <c r="A61" s="154">
        <f t="shared" si="7"/>
        <v>54</v>
      </c>
      <c r="B61" s="155"/>
      <c r="C61" s="46"/>
      <c r="D61" s="47" t="s">
        <v>131</v>
      </c>
      <c r="E61" s="48" t="s">
        <v>41</v>
      </c>
      <c r="F61" s="49">
        <v>10</v>
      </c>
      <c r="G61" s="162"/>
      <c r="H61" s="35">
        <f t="shared" si="4"/>
        <v>0</v>
      </c>
      <c r="I61" s="162"/>
      <c r="J61" s="35">
        <f t="shared" si="5"/>
        <v>0</v>
      </c>
      <c r="K61" s="37">
        <f t="shared" si="6"/>
        <v>0</v>
      </c>
    </row>
    <row r="62" spans="1:11" ht="13.5" collapsed="1">
      <c r="A62" s="152"/>
      <c r="B62" s="152"/>
      <c r="C62" s="153"/>
      <c r="D62" s="44" t="s">
        <v>135</v>
      </c>
      <c r="E62" s="45"/>
      <c r="F62" s="45"/>
      <c r="G62" s="109"/>
      <c r="H62" s="36"/>
      <c r="I62" s="110"/>
      <c r="J62" s="36"/>
      <c r="K62" s="60"/>
    </row>
    <row r="63" spans="1:11" ht="13.5">
      <c r="A63" s="154">
        <f>A61+1</f>
        <v>55</v>
      </c>
      <c r="B63" s="155"/>
      <c r="C63" s="46"/>
      <c r="D63" s="47" t="s">
        <v>134</v>
      </c>
      <c r="E63" s="48" t="s">
        <v>41</v>
      </c>
      <c r="F63" s="49">
        <v>10</v>
      </c>
      <c r="G63" s="162"/>
      <c r="H63" s="35">
        <f>G63*F63</f>
        <v>0</v>
      </c>
      <c r="I63" s="162"/>
      <c r="J63" s="35">
        <f>I63*F63</f>
        <v>0</v>
      </c>
      <c r="K63" s="37">
        <f>J63+H63</f>
        <v>0</v>
      </c>
    </row>
    <row r="64" spans="1:11" ht="13.5" collapsed="1">
      <c r="A64" s="152"/>
      <c r="B64" s="152"/>
      <c r="C64" s="153"/>
      <c r="D64" s="44" t="s">
        <v>47</v>
      </c>
      <c r="E64" s="45"/>
      <c r="F64" s="45"/>
      <c r="G64" s="109"/>
      <c r="H64" s="36"/>
      <c r="I64" s="110"/>
      <c r="J64" s="36"/>
      <c r="K64" s="60"/>
    </row>
    <row r="65" spans="1:11" ht="13.5">
      <c r="A65" s="154">
        <f>A63+1</f>
        <v>56</v>
      </c>
      <c r="B65" s="155"/>
      <c r="C65" s="46"/>
      <c r="D65" s="47" t="s">
        <v>196</v>
      </c>
      <c r="E65" s="48" t="s">
        <v>41</v>
      </c>
      <c r="F65" s="49">
        <v>30</v>
      </c>
      <c r="G65" s="162"/>
      <c r="H65" s="35">
        <f>G65*F65</f>
        <v>0</v>
      </c>
      <c r="I65" s="162"/>
      <c r="J65" s="35">
        <f>I65*F65</f>
        <v>0</v>
      </c>
      <c r="K65" s="37">
        <f>J65+H65</f>
        <v>0</v>
      </c>
    </row>
    <row r="66" spans="1:11" ht="13.5">
      <c r="A66" s="154">
        <f>A65+1</f>
        <v>57</v>
      </c>
      <c r="B66" s="155"/>
      <c r="C66" s="46"/>
      <c r="D66" s="47" t="s">
        <v>101</v>
      </c>
      <c r="E66" s="48" t="s">
        <v>41</v>
      </c>
      <c r="F66" s="49">
        <v>50</v>
      </c>
      <c r="G66" s="162"/>
      <c r="H66" s="35">
        <f>G66*F66</f>
        <v>0</v>
      </c>
      <c r="I66" s="162"/>
      <c r="J66" s="35">
        <f>I66*F66</f>
        <v>0</v>
      </c>
      <c r="K66" s="37">
        <f>J66+H66</f>
        <v>0</v>
      </c>
    </row>
    <row r="67" spans="1:11" ht="13.5">
      <c r="A67" s="154">
        <f>A66+1</f>
        <v>58</v>
      </c>
      <c r="B67" s="155"/>
      <c r="C67" s="46"/>
      <c r="D67" s="47" t="s">
        <v>102</v>
      </c>
      <c r="E67" s="48" t="s">
        <v>41</v>
      </c>
      <c r="F67" s="49">
        <v>200</v>
      </c>
      <c r="G67" s="162"/>
      <c r="H67" s="35">
        <f>G67*F67</f>
        <v>0</v>
      </c>
      <c r="I67" s="162"/>
      <c r="J67" s="35">
        <f>I67*F67</f>
        <v>0</v>
      </c>
      <c r="K67" s="37">
        <f>J67+H67</f>
        <v>0</v>
      </c>
    </row>
    <row r="68" spans="1:11" ht="13.5">
      <c r="A68" s="154">
        <f>A67+1</f>
        <v>59</v>
      </c>
      <c r="B68" s="155"/>
      <c r="C68" s="46"/>
      <c r="D68" s="47" t="s">
        <v>103</v>
      </c>
      <c r="E68" s="48" t="s">
        <v>41</v>
      </c>
      <c r="F68" s="49">
        <v>200</v>
      </c>
      <c r="G68" s="162"/>
      <c r="H68" s="35">
        <f>G68*F68</f>
        <v>0</v>
      </c>
      <c r="I68" s="162"/>
      <c r="J68" s="35">
        <f>I68*F68</f>
        <v>0</v>
      </c>
      <c r="K68" s="37">
        <f>J68+H68</f>
        <v>0</v>
      </c>
    </row>
    <row r="69" spans="1:11" ht="13.5">
      <c r="A69" s="154">
        <f>A68+1</f>
        <v>60</v>
      </c>
      <c r="B69" s="155"/>
      <c r="C69" s="46"/>
      <c r="D69" s="47" t="s">
        <v>104</v>
      </c>
      <c r="E69" s="48" t="s">
        <v>41</v>
      </c>
      <c r="F69" s="49">
        <v>100</v>
      </c>
      <c r="G69" s="162"/>
      <c r="H69" s="35">
        <f>G69*F69</f>
        <v>0</v>
      </c>
      <c r="I69" s="162"/>
      <c r="J69" s="35">
        <f>I69*F69</f>
        <v>0</v>
      </c>
      <c r="K69" s="37">
        <f>J69+H69</f>
        <v>0</v>
      </c>
    </row>
    <row r="70" spans="1:11" ht="13.5" collapsed="1">
      <c r="A70" s="152"/>
      <c r="B70" s="152"/>
      <c r="C70" s="153"/>
      <c r="D70" s="44" t="s">
        <v>61</v>
      </c>
      <c r="E70" s="45"/>
      <c r="F70" s="45"/>
      <c r="G70" s="109"/>
      <c r="H70" s="36"/>
      <c r="I70" s="110"/>
      <c r="J70" s="36"/>
      <c r="K70" s="60"/>
    </row>
    <row r="71" spans="1:11" ht="13.5">
      <c r="A71" s="154">
        <f>A69+1</f>
        <v>61</v>
      </c>
      <c r="B71" s="155"/>
      <c r="C71" s="46"/>
      <c r="D71" s="47" t="s">
        <v>105</v>
      </c>
      <c r="E71" s="48" t="s">
        <v>19</v>
      </c>
      <c r="F71" s="49">
        <v>257</v>
      </c>
      <c r="G71" s="162"/>
      <c r="H71" s="35">
        <f>G71*F71</f>
        <v>0</v>
      </c>
      <c r="I71" s="162"/>
      <c r="J71" s="35">
        <f>I71*F71</f>
        <v>0</v>
      </c>
      <c r="K71" s="37">
        <f>J71+H71</f>
        <v>0</v>
      </c>
    </row>
    <row r="72" spans="1:11" ht="13.5" collapsed="1">
      <c r="A72" s="152"/>
      <c r="B72" s="152"/>
      <c r="C72" s="153"/>
      <c r="D72" s="44" t="s">
        <v>60</v>
      </c>
      <c r="E72" s="45"/>
      <c r="F72" s="45"/>
      <c r="G72" s="109"/>
      <c r="H72" s="36"/>
      <c r="I72" s="110"/>
      <c r="J72" s="36"/>
      <c r="K72" s="60"/>
    </row>
    <row r="73" spans="1:11" ht="13.5">
      <c r="A73" s="154">
        <f>A71+1</f>
        <v>62</v>
      </c>
      <c r="B73" s="155"/>
      <c r="C73" s="46"/>
      <c r="D73" s="47" t="s">
        <v>106</v>
      </c>
      <c r="E73" s="48" t="s">
        <v>41</v>
      </c>
      <c r="F73" s="49">
        <v>7</v>
      </c>
      <c r="G73" s="162"/>
      <c r="H73" s="35">
        <f>G73*F73</f>
        <v>0</v>
      </c>
      <c r="I73" s="162"/>
      <c r="J73" s="35">
        <f>I73*F73</f>
        <v>0</v>
      </c>
      <c r="K73" s="37">
        <f>J73+H73</f>
        <v>0</v>
      </c>
    </row>
    <row r="74" spans="1:11" ht="13.5" collapsed="1">
      <c r="A74" s="152"/>
      <c r="B74" s="152"/>
      <c r="C74" s="153"/>
      <c r="D74" s="44" t="s">
        <v>58</v>
      </c>
      <c r="E74" s="45"/>
      <c r="F74" s="45"/>
      <c r="G74" s="109"/>
      <c r="H74" s="36"/>
      <c r="I74" s="110"/>
      <c r="J74" s="36"/>
      <c r="K74" s="60"/>
    </row>
    <row r="75" spans="1:11" ht="20.25">
      <c r="A75" s="154">
        <f>A73+1</f>
        <v>63</v>
      </c>
      <c r="B75" s="155"/>
      <c r="C75" s="46"/>
      <c r="D75" s="50" t="s">
        <v>179</v>
      </c>
      <c r="E75" s="48" t="s">
        <v>19</v>
      </c>
      <c r="F75" s="49">
        <v>1372</v>
      </c>
      <c r="G75" s="162"/>
      <c r="H75" s="35">
        <f>G75*F75</f>
        <v>0</v>
      </c>
      <c r="I75" s="162"/>
      <c r="J75" s="35">
        <f>I75*F75</f>
        <v>0</v>
      </c>
      <c r="K75" s="37">
        <f>J75+H75</f>
        <v>0</v>
      </c>
    </row>
    <row r="76" spans="1:11" ht="20.25">
      <c r="A76" s="154">
        <f>A75+1</f>
        <v>64</v>
      </c>
      <c r="B76" s="155"/>
      <c r="C76" s="46"/>
      <c r="D76" s="50" t="s">
        <v>180</v>
      </c>
      <c r="E76" s="48" t="s">
        <v>19</v>
      </c>
      <c r="F76" s="49">
        <v>196</v>
      </c>
      <c r="G76" s="162"/>
      <c r="H76" s="35">
        <f>G76*F76</f>
        <v>0</v>
      </c>
      <c r="I76" s="162"/>
      <c r="J76" s="35">
        <f>I76*F76</f>
        <v>0</v>
      </c>
      <c r="K76" s="37">
        <f>J76+H76</f>
        <v>0</v>
      </c>
    </row>
    <row r="77" spans="1:11" ht="20.25">
      <c r="A77" s="154">
        <f>A76+1</f>
        <v>65</v>
      </c>
      <c r="B77" s="155"/>
      <c r="C77" s="46"/>
      <c r="D77" s="50" t="s">
        <v>181</v>
      </c>
      <c r="E77" s="48" t="s">
        <v>19</v>
      </c>
      <c r="F77" s="49">
        <v>294</v>
      </c>
      <c r="G77" s="162"/>
      <c r="H77" s="35">
        <f>G77*F77</f>
        <v>0</v>
      </c>
      <c r="I77" s="162"/>
      <c r="J77" s="35">
        <f>I77*F77</f>
        <v>0</v>
      </c>
      <c r="K77" s="37">
        <f>J77+H77</f>
        <v>0</v>
      </c>
    </row>
    <row r="78" spans="1:11" ht="20.25">
      <c r="A78" s="154">
        <f>A77+1</f>
        <v>66</v>
      </c>
      <c r="B78" s="155"/>
      <c r="C78" s="46"/>
      <c r="D78" s="50" t="s">
        <v>182</v>
      </c>
      <c r="E78" s="48" t="s">
        <v>19</v>
      </c>
      <c r="F78" s="49">
        <v>211</v>
      </c>
      <c r="G78" s="162"/>
      <c r="H78" s="35">
        <f>G78*F78</f>
        <v>0</v>
      </c>
      <c r="I78" s="162"/>
      <c r="J78" s="35">
        <f>I78*F78</f>
        <v>0</v>
      </c>
      <c r="K78" s="37">
        <f>J78+H78</f>
        <v>0</v>
      </c>
    </row>
    <row r="79" spans="1:11" ht="13.5" collapsed="1">
      <c r="A79" s="152"/>
      <c r="B79" s="152"/>
      <c r="C79" s="153"/>
      <c r="D79" s="44" t="s">
        <v>44</v>
      </c>
      <c r="E79" s="45"/>
      <c r="F79" s="45"/>
      <c r="G79" s="109"/>
      <c r="H79" s="36"/>
      <c r="I79" s="110"/>
      <c r="J79" s="36"/>
      <c r="K79" s="60"/>
    </row>
    <row r="80" spans="1:11" ht="13.5">
      <c r="A80" s="154">
        <f>A78+1</f>
        <v>67</v>
      </c>
      <c r="B80" s="155"/>
      <c r="C80" s="46"/>
      <c r="D80" s="50" t="s">
        <v>109</v>
      </c>
      <c r="E80" s="48" t="s">
        <v>41</v>
      </c>
      <c r="F80" s="49">
        <v>30</v>
      </c>
      <c r="G80" s="162"/>
      <c r="H80" s="35">
        <f>G80*F80</f>
        <v>0</v>
      </c>
      <c r="I80" s="162"/>
      <c r="J80" s="35">
        <f>I80*F80</f>
        <v>0</v>
      </c>
      <c r="K80" s="37">
        <f>J80+H80</f>
        <v>0</v>
      </c>
    </row>
    <row r="81" spans="1:11" ht="13.5">
      <c r="A81" s="154">
        <f>A80+1</f>
        <v>68</v>
      </c>
      <c r="B81" s="155"/>
      <c r="C81" s="46"/>
      <c r="D81" s="50" t="s">
        <v>108</v>
      </c>
      <c r="E81" s="48" t="s">
        <v>41</v>
      </c>
      <c r="F81" s="49">
        <v>33</v>
      </c>
      <c r="G81" s="162"/>
      <c r="H81" s="35">
        <f>G81*F81</f>
        <v>0</v>
      </c>
      <c r="I81" s="162"/>
      <c r="J81" s="35">
        <f>I81*F81</f>
        <v>0</v>
      </c>
      <c r="K81" s="37">
        <f>J81+H81</f>
        <v>0</v>
      </c>
    </row>
    <row r="82" spans="1:11" ht="13.5" collapsed="1">
      <c r="A82" s="152"/>
      <c r="B82" s="152"/>
      <c r="C82" s="153"/>
      <c r="D82" s="44" t="s">
        <v>43</v>
      </c>
      <c r="E82" s="45"/>
      <c r="F82" s="45"/>
      <c r="G82" s="109"/>
      <c r="H82" s="36"/>
      <c r="I82" s="110"/>
      <c r="J82" s="36"/>
      <c r="K82" s="60"/>
    </row>
    <row r="83" spans="1:11" ht="13.5">
      <c r="A83" s="154">
        <f>A81+1</f>
        <v>69</v>
      </c>
      <c r="B83" s="155"/>
      <c r="C83" s="46"/>
      <c r="D83" s="47" t="s">
        <v>66</v>
      </c>
      <c r="E83" s="48" t="s">
        <v>19</v>
      </c>
      <c r="F83" s="49">
        <v>1189</v>
      </c>
      <c r="G83" s="162"/>
      <c r="H83" s="35">
        <f aca="true" t="shared" si="8" ref="H83:H88">G83*F83</f>
        <v>0</v>
      </c>
      <c r="I83" s="162"/>
      <c r="J83" s="35">
        <f aca="true" t="shared" si="9" ref="J83:J88">I83*F83</f>
        <v>0</v>
      </c>
      <c r="K83" s="37">
        <f aca="true" t="shared" si="10" ref="K83:K88">J83+H83</f>
        <v>0</v>
      </c>
    </row>
    <row r="84" spans="1:11" ht="13.5">
      <c r="A84" s="154">
        <f>A83+1</f>
        <v>70</v>
      </c>
      <c r="B84" s="155"/>
      <c r="C84" s="46"/>
      <c r="D84" s="47" t="s">
        <v>67</v>
      </c>
      <c r="E84" s="48" t="s">
        <v>19</v>
      </c>
      <c r="F84" s="49">
        <v>462</v>
      </c>
      <c r="G84" s="162"/>
      <c r="H84" s="35">
        <f t="shared" si="8"/>
        <v>0</v>
      </c>
      <c r="I84" s="162"/>
      <c r="J84" s="35">
        <f t="shared" si="9"/>
        <v>0</v>
      </c>
      <c r="K84" s="37">
        <f t="shared" si="10"/>
        <v>0</v>
      </c>
    </row>
    <row r="85" spans="1:11" ht="13.5">
      <c r="A85" s="154">
        <f>A84+1</f>
        <v>71</v>
      </c>
      <c r="B85" s="155"/>
      <c r="C85" s="46"/>
      <c r="D85" s="47" t="s">
        <v>68</v>
      </c>
      <c r="E85" s="48" t="s">
        <v>19</v>
      </c>
      <c r="F85" s="49">
        <v>294</v>
      </c>
      <c r="G85" s="162"/>
      <c r="H85" s="35">
        <f t="shared" si="8"/>
        <v>0</v>
      </c>
      <c r="I85" s="162"/>
      <c r="J85" s="35">
        <f t="shared" si="9"/>
        <v>0</v>
      </c>
      <c r="K85" s="37">
        <f t="shared" si="10"/>
        <v>0</v>
      </c>
    </row>
    <row r="86" spans="1:11" ht="13.5">
      <c r="A86" s="154">
        <f>A85+1</f>
        <v>72</v>
      </c>
      <c r="B86" s="155"/>
      <c r="C86" s="46"/>
      <c r="D86" s="47" t="s">
        <v>69</v>
      </c>
      <c r="E86" s="48" t="s">
        <v>19</v>
      </c>
      <c r="F86" s="49">
        <v>439</v>
      </c>
      <c r="G86" s="162"/>
      <c r="H86" s="35">
        <f t="shared" si="8"/>
        <v>0</v>
      </c>
      <c r="I86" s="162"/>
      <c r="J86" s="35">
        <f t="shared" si="9"/>
        <v>0</v>
      </c>
      <c r="K86" s="37">
        <f t="shared" si="10"/>
        <v>0</v>
      </c>
    </row>
    <row r="87" spans="1:11" ht="13.5">
      <c r="A87" s="154">
        <f>A86+1</f>
        <v>73</v>
      </c>
      <c r="B87" s="155"/>
      <c r="C87" s="46"/>
      <c r="D87" s="47" t="s">
        <v>197</v>
      </c>
      <c r="E87" s="48" t="s">
        <v>19</v>
      </c>
      <c r="F87" s="49">
        <v>85</v>
      </c>
      <c r="G87" s="162"/>
      <c r="H87" s="35">
        <f t="shared" si="8"/>
        <v>0</v>
      </c>
      <c r="I87" s="162"/>
      <c r="J87" s="35">
        <f t="shared" si="9"/>
        <v>0</v>
      </c>
      <c r="K87" s="37">
        <f t="shared" si="10"/>
        <v>0</v>
      </c>
    </row>
    <row r="88" spans="1:11" ht="13.5">
      <c r="A88" s="154">
        <f>A87+1</f>
        <v>74</v>
      </c>
      <c r="B88" s="155"/>
      <c r="C88" s="46"/>
      <c r="D88" s="47" t="s">
        <v>198</v>
      </c>
      <c r="E88" s="48" t="s">
        <v>19</v>
      </c>
      <c r="F88" s="49">
        <v>85</v>
      </c>
      <c r="G88" s="162"/>
      <c r="H88" s="35">
        <f t="shared" si="8"/>
        <v>0</v>
      </c>
      <c r="I88" s="162"/>
      <c r="J88" s="35">
        <f t="shared" si="9"/>
        <v>0</v>
      </c>
      <c r="K88" s="37">
        <f t="shared" si="10"/>
        <v>0</v>
      </c>
    </row>
    <row r="89" spans="1:11" ht="13.5" collapsed="1">
      <c r="A89" s="152"/>
      <c r="B89" s="152"/>
      <c r="C89" s="153"/>
      <c r="D89" s="44" t="s">
        <v>59</v>
      </c>
      <c r="E89" s="45"/>
      <c r="F89" s="45"/>
      <c r="G89" s="109"/>
      <c r="H89" s="36"/>
      <c r="I89" s="110"/>
      <c r="J89" s="36"/>
      <c r="K89" s="60"/>
    </row>
    <row r="90" spans="1:11" ht="20.25">
      <c r="A90" s="154">
        <f>A88+1</f>
        <v>75</v>
      </c>
      <c r="B90" s="155"/>
      <c r="C90" s="46"/>
      <c r="D90" s="47" t="s">
        <v>132</v>
      </c>
      <c r="E90" s="48" t="s">
        <v>41</v>
      </c>
      <c r="F90" s="49">
        <v>2</v>
      </c>
      <c r="G90" s="162"/>
      <c r="H90" s="35">
        <f>G90*F90</f>
        <v>0</v>
      </c>
      <c r="I90" s="162"/>
      <c r="J90" s="35">
        <f>I90*F90</f>
        <v>0</v>
      </c>
      <c r="K90" s="37">
        <f>J90+H90</f>
        <v>0</v>
      </c>
    </row>
    <row r="91" spans="1:11" ht="13.5" collapsed="1">
      <c r="A91" s="152"/>
      <c r="B91" s="152"/>
      <c r="C91" s="153"/>
      <c r="D91" s="44" t="s">
        <v>117</v>
      </c>
      <c r="E91" s="45"/>
      <c r="F91" s="45"/>
      <c r="G91" s="109"/>
      <c r="H91" s="36"/>
      <c r="I91" s="110"/>
      <c r="J91" s="36"/>
      <c r="K91" s="60"/>
    </row>
    <row r="92" spans="1:11" ht="20.25">
      <c r="A92" s="154">
        <f>A90+1</f>
        <v>76</v>
      </c>
      <c r="B92" s="155"/>
      <c r="C92" s="46"/>
      <c r="D92" s="47" t="s">
        <v>118</v>
      </c>
      <c r="E92" s="48" t="s">
        <v>41</v>
      </c>
      <c r="F92" s="49">
        <v>2</v>
      </c>
      <c r="G92" s="163"/>
      <c r="H92" s="35">
        <f>G92*F92</f>
        <v>0</v>
      </c>
      <c r="I92" s="162"/>
      <c r="J92" s="35">
        <f>I92*F92</f>
        <v>0</v>
      </c>
      <c r="K92" s="37">
        <f>J92+H92</f>
        <v>0</v>
      </c>
    </row>
    <row r="93" spans="1:11" ht="13.5" collapsed="1">
      <c r="A93" s="152"/>
      <c r="B93" s="152"/>
      <c r="C93" s="153"/>
      <c r="D93" s="44" t="s">
        <v>199</v>
      </c>
      <c r="E93" s="45"/>
      <c r="F93" s="45"/>
      <c r="G93" s="109"/>
      <c r="H93" s="36"/>
      <c r="I93" s="110"/>
      <c r="J93" s="36"/>
      <c r="K93" s="60"/>
    </row>
    <row r="94" spans="1:11" ht="20.25">
      <c r="A94" s="154">
        <f>A92+1</f>
        <v>77</v>
      </c>
      <c r="B94" s="155"/>
      <c r="C94" s="46"/>
      <c r="D94" s="50" t="s">
        <v>204</v>
      </c>
      <c r="E94" s="48" t="s">
        <v>41</v>
      </c>
      <c r="F94" s="49">
        <v>1</v>
      </c>
      <c r="G94" s="162"/>
      <c r="H94" s="35">
        <f>G94*F94</f>
        <v>0</v>
      </c>
      <c r="I94" s="162"/>
      <c r="J94" s="35">
        <f>I94*F94</f>
        <v>0</v>
      </c>
      <c r="K94" s="37">
        <f>J94+H94</f>
        <v>0</v>
      </c>
    </row>
    <row r="95" spans="1:11" ht="13.5">
      <c r="A95" s="154">
        <f>A94+1</f>
        <v>78</v>
      </c>
      <c r="B95" s="155"/>
      <c r="C95" s="46"/>
      <c r="D95" s="50" t="s">
        <v>200</v>
      </c>
      <c r="E95" s="48" t="s">
        <v>41</v>
      </c>
      <c r="F95" s="49">
        <v>2</v>
      </c>
      <c r="G95" s="162"/>
      <c r="H95" s="35">
        <f>G95*F95</f>
        <v>0</v>
      </c>
      <c r="I95" s="162"/>
      <c r="J95" s="35">
        <f>I95*F95</f>
        <v>0</v>
      </c>
      <c r="K95" s="37">
        <f>J95+H95</f>
        <v>0</v>
      </c>
    </row>
    <row r="96" spans="1:11" ht="13.5">
      <c r="A96" s="154">
        <f>A95+1</f>
        <v>79</v>
      </c>
      <c r="B96" s="155"/>
      <c r="C96" s="46"/>
      <c r="D96" s="50" t="s">
        <v>201</v>
      </c>
      <c r="E96" s="48" t="s">
        <v>203</v>
      </c>
      <c r="F96" s="49">
        <v>1</v>
      </c>
      <c r="G96" s="162"/>
      <c r="H96" s="35">
        <f>G96*F96</f>
        <v>0</v>
      </c>
      <c r="I96" s="162"/>
      <c r="J96" s="35">
        <f>I96*F96</f>
        <v>0</v>
      </c>
      <c r="K96" s="37">
        <f>J96+H96</f>
        <v>0</v>
      </c>
    </row>
    <row r="97" spans="1:11" ht="13.5">
      <c r="A97" s="154">
        <f>A96+1</f>
        <v>80</v>
      </c>
      <c r="B97" s="155"/>
      <c r="C97" s="46"/>
      <c r="D97" s="50" t="s">
        <v>202</v>
      </c>
      <c r="E97" s="48" t="s">
        <v>203</v>
      </c>
      <c r="F97" s="49">
        <v>1</v>
      </c>
      <c r="G97" s="162"/>
      <c r="H97" s="35">
        <f>G97*F97</f>
        <v>0</v>
      </c>
      <c r="I97" s="162"/>
      <c r="J97" s="35">
        <f>I97*F97</f>
        <v>0</v>
      </c>
      <c r="K97" s="37">
        <f>J97+H97</f>
        <v>0</v>
      </c>
    </row>
    <row r="98" spans="1:11" ht="13.5">
      <c r="A98" s="154">
        <f>A97+1</f>
        <v>81</v>
      </c>
      <c r="B98" s="155"/>
      <c r="C98" s="46"/>
      <c r="D98" s="164" t="s">
        <v>263</v>
      </c>
      <c r="E98" s="165" t="s">
        <v>41</v>
      </c>
      <c r="F98" s="166">
        <v>1</v>
      </c>
      <c r="G98" s="162"/>
      <c r="H98" s="35">
        <f>G98*F98</f>
        <v>0</v>
      </c>
      <c r="I98" s="162"/>
      <c r="J98" s="35">
        <f>I98*F98</f>
        <v>0</v>
      </c>
      <c r="K98" s="37">
        <f>J98+H98</f>
        <v>0</v>
      </c>
    </row>
    <row r="99" spans="1:11" ht="13.5" collapsed="1">
      <c r="A99" s="152"/>
      <c r="B99" s="152"/>
      <c r="C99" s="153"/>
      <c r="D99" s="44" t="s">
        <v>62</v>
      </c>
      <c r="E99" s="45"/>
      <c r="F99" s="45"/>
      <c r="G99" s="109"/>
      <c r="H99" s="36"/>
      <c r="I99" s="110"/>
      <c r="J99" s="36"/>
      <c r="K99" s="60"/>
    </row>
    <row r="100" spans="1:11" ht="13.5">
      <c r="A100" s="154">
        <f>A98+1</f>
        <v>82</v>
      </c>
      <c r="B100" s="155"/>
      <c r="C100" s="46"/>
      <c r="D100" s="50" t="s">
        <v>133</v>
      </c>
      <c r="E100" s="48" t="s">
        <v>41</v>
      </c>
      <c r="F100" s="49">
        <v>3</v>
      </c>
      <c r="G100" s="162"/>
      <c r="H100" s="35">
        <f>G100*F100</f>
        <v>0</v>
      </c>
      <c r="I100" s="162"/>
      <c r="J100" s="35">
        <f>I100*F100</f>
        <v>0</v>
      </c>
      <c r="K100" s="37">
        <f>J100+H100</f>
        <v>0</v>
      </c>
    </row>
    <row r="101" spans="1:11" ht="13.5" collapsed="1">
      <c r="A101" s="152"/>
      <c r="B101" s="152"/>
      <c r="C101" s="153"/>
      <c r="D101" s="44" t="s">
        <v>113</v>
      </c>
      <c r="E101" s="45"/>
      <c r="F101" s="45"/>
      <c r="G101" s="109"/>
      <c r="H101" s="36"/>
      <c r="I101" s="110"/>
      <c r="J101" s="36"/>
      <c r="K101" s="60"/>
    </row>
    <row r="102" spans="1:11" ht="13.5">
      <c r="A102" s="154">
        <f>A100+1</f>
        <v>83</v>
      </c>
      <c r="B102" s="155"/>
      <c r="C102" s="46"/>
      <c r="D102" s="50" t="s">
        <v>114</v>
      </c>
      <c r="E102" s="48" t="s">
        <v>41</v>
      </c>
      <c r="F102" s="49">
        <v>6</v>
      </c>
      <c r="G102" s="162"/>
      <c r="H102" s="35">
        <f>G102*F102</f>
        <v>0</v>
      </c>
      <c r="I102" s="162"/>
      <c r="J102" s="35">
        <f>I102*F102</f>
        <v>0</v>
      </c>
      <c r="K102" s="37">
        <f>J102+H102</f>
        <v>0</v>
      </c>
    </row>
    <row r="103" spans="1:11" ht="13.5">
      <c r="A103" s="154">
        <f>A102+1</f>
        <v>84</v>
      </c>
      <c r="B103" s="155"/>
      <c r="C103" s="46"/>
      <c r="D103" s="47" t="s">
        <v>205</v>
      </c>
      <c r="E103" s="48" t="s">
        <v>41</v>
      </c>
      <c r="F103" s="49">
        <v>20</v>
      </c>
      <c r="G103" s="162"/>
      <c r="H103" s="35">
        <f>G103*F103</f>
        <v>0</v>
      </c>
      <c r="I103" s="162"/>
      <c r="J103" s="35">
        <f>I103*F103</f>
        <v>0</v>
      </c>
      <c r="K103" s="37">
        <f>J103+H103</f>
        <v>0</v>
      </c>
    </row>
    <row r="104" spans="1:11" ht="13.5">
      <c r="A104" s="154">
        <f>A103+1</f>
        <v>85</v>
      </c>
      <c r="B104" s="155"/>
      <c r="C104" s="46"/>
      <c r="D104" s="47" t="s">
        <v>206</v>
      </c>
      <c r="E104" s="48" t="s">
        <v>209</v>
      </c>
      <c r="F104" s="49">
        <v>3</v>
      </c>
      <c r="G104" s="162"/>
      <c r="H104" s="35">
        <f>G104*F104</f>
        <v>0</v>
      </c>
      <c r="I104" s="162"/>
      <c r="J104" s="35">
        <f>I104*F104</f>
        <v>0</v>
      </c>
      <c r="K104" s="37">
        <f>J104+H104</f>
        <v>0</v>
      </c>
    </row>
    <row r="105" spans="1:11" ht="13.5">
      <c r="A105" s="154">
        <f>A104+1</f>
        <v>86</v>
      </c>
      <c r="B105" s="155"/>
      <c r="C105" s="46"/>
      <c r="D105" s="47" t="s">
        <v>207</v>
      </c>
      <c r="E105" s="48" t="s">
        <v>41</v>
      </c>
      <c r="F105" s="49">
        <v>13</v>
      </c>
      <c r="G105" s="162"/>
      <c r="H105" s="35">
        <f>G105*F105</f>
        <v>0</v>
      </c>
      <c r="I105" s="162"/>
      <c r="J105" s="35">
        <f>I105*F105</f>
        <v>0</v>
      </c>
      <c r="K105" s="37">
        <f>J105+H105</f>
        <v>0</v>
      </c>
    </row>
    <row r="106" spans="1:11" ht="13.5">
      <c r="A106" s="154">
        <f>A105+1</f>
        <v>87</v>
      </c>
      <c r="B106" s="155"/>
      <c r="C106" s="46"/>
      <c r="D106" s="47" t="s">
        <v>208</v>
      </c>
      <c r="E106" s="48" t="s">
        <v>41</v>
      </c>
      <c r="F106" s="49">
        <v>13</v>
      </c>
      <c r="G106" s="162"/>
      <c r="H106" s="35">
        <f>G106*F106</f>
        <v>0</v>
      </c>
      <c r="I106" s="162"/>
      <c r="J106" s="35">
        <f>I106*F106</f>
        <v>0</v>
      </c>
      <c r="K106" s="37">
        <f>J106+H106</f>
        <v>0</v>
      </c>
    </row>
    <row r="107" spans="1:11" ht="13.5" collapsed="1">
      <c r="A107" s="152"/>
      <c r="B107" s="152"/>
      <c r="C107" s="153"/>
      <c r="D107" s="44" t="s">
        <v>110</v>
      </c>
      <c r="E107" s="45"/>
      <c r="F107" s="45"/>
      <c r="G107" s="109"/>
      <c r="H107" s="36"/>
      <c r="I107" s="110"/>
      <c r="J107" s="36"/>
      <c r="K107" s="60"/>
    </row>
    <row r="108" spans="1:11" ht="13.5">
      <c r="A108" s="154">
        <f>A106+1</f>
        <v>88</v>
      </c>
      <c r="B108" s="155"/>
      <c r="C108" s="46"/>
      <c r="D108" s="50" t="s">
        <v>111</v>
      </c>
      <c r="E108" s="48" t="s">
        <v>41</v>
      </c>
      <c r="F108" s="49">
        <v>224</v>
      </c>
      <c r="G108" s="162"/>
      <c r="H108" s="35">
        <f>G108*F108</f>
        <v>0</v>
      </c>
      <c r="I108" s="162"/>
      <c r="J108" s="35">
        <f>I108*F108</f>
        <v>0</v>
      </c>
      <c r="K108" s="37">
        <f>J108+H108</f>
        <v>0</v>
      </c>
    </row>
    <row r="109" spans="1:11" ht="13.5" collapsed="1">
      <c r="A109" s="152"/>
      <c r="B109" s="152"/>
      <c r="C109" s="153"/>
      <c r="D109" s="44" t="s">
        <v>112</v>
      </c>
      <c r="E109" s="45"/>
      <c r="F109" s="45"/>
      <c r="G109" s="109"/>
      <c r="H109" s="36"/>
      <c r="I109" s="110"/>
      <c r="J109" s="36"/>
      <c r="K109" s="60"/>
    </row>
    <row r="110" spans="1:11" ht="13.5">
      <c r="A110" s="154">
        <f>A108+1</f>
        <v>89</v>
      </c>
      <c r="B110" s="155"/>
      <c r="C110" s="46"/>
      <c r="D110" s="50" t="s">
        <v>183</v>
      </c>
      <c r="E110" s="48" t="s">
        <v>41</v>
      </c>
      <c r="F110" s="49">
        <v>112</v>
      </c>
      <c r="G110" s="162"/>
      <c r="H110" s="35">
        <f>G110*F110</f>
        <v>0</v>
      </c>
      <c r="I110" s="162"/>
      <c r="J110" s="35">
        <f>I110*F110</f>
        <v>0</v>
      </c>
      <c r="K110" s="37">
        <f>J110+H110</f>
        <v>0</v>
      </c>
    </row>
    <row r="111" spans="1:11" ht="13.5" collapsed="1">
      <c r="A111" s="152"/>
      <c r="B111" s="152"/>
      <c r="C111" s="153"/>
      <c r="D111" s="44" t="s">
        <v>45</v>
      </c>
      <c r="E111" s="45"/>
      <c r="F111" s="45"/>
      <c r="G111" s="109"/>
      <c r="H111" s="36"/>
      <c r="I111" s="110"/>
      <c r="J111" s="36"/>
      <c r="K111" s="60"/>
    </row>
    <row r="112" spans="1:11" ht="13.5">
      <c r="A112" s="154">
        <f>A110+1</f>
        <v>90</v>
      </c>
      <c r="B112" s="155"/>
      <c r="C112" s="46"/>
      <c r="D112" s="47" t="s">
        <v>210</v>
      </c>
      <c r="E112" s="48" t="s">
        <v>41</v>
      </c>
      <c r="F112" s="49">
        <v>3</v>
      </c>
      <c r="G112" s="162"/>
      <c r="H112" s="35">
        <f>G112*F112</f>
        <v>0</v>
      </c>
      <c r="I112" s="162"/>
      <c r="J112" s="35">
        <f>I112*F112</f>
        <v>0</v>
      </c>
      <c r="K112" s="37">
        <f>J112+H112</f>
        <v>0</v>
      </c>
    </row>
    <row r="113" spans="1:11" ht="13.5" collapsed="1">
      <c r="A113" s="152"/>
      <c r="B113" s="152"/>
      <c r="C113" s="153"/>
      <c r="D113" s="44" t="s">
        <v>46</v>
      </c>
      <c r="E113" s="45"/>
      <c r="F113" s="45"/>
      <c r="G113" s="109"/>
      <c r="H113" s="36"/>
      <c r="I113" s="110"/>
      <c r="J113" s="36"/>
      <c r="K113" s="60"/>
    </row>
    <row r="114" spans="1:11" ht="13.5">
      <c r="A114" s="154">
        <f>A112+1</f>
        <v>91</v>
      </c>
      <c r="B114" s="155"/>
      <c r="C114" s="46"/>
      <c r="D114" s="50" t="s">
        <v>211</v>
      </c>
      <c r="E114" s="48" t="s">
        <v>41</v>
      </c>
      <c r="F114" s="49">
        <v>11</v>
      </c>
      <c r="G114" s="162"/>
      <c r="H114" s="35">
        <f>G114*F114</f>
        <v>0</v>
      </c>
      <c r="I114" s="162"/>
      <c r="J114" s="35">
        <f>I114*F114</f>
        <v>0</v>
      </c>
      <c r="K114" s="37">
        <f>J114+H114</f>
        <v>0</v>
      </c>
    </row>
    <row r="115" spans="1:11" ht="13.5">
      <c r="A115" s="154">
        <f>A114+1</f>
        <v>92</v>
      </c>
      <c r="B115" s="155"/>
      <c r="C115" s="46"/>
      <c r="D115" s="50" t="s">
        <v>116</v>
      </c>
      <c r="E115" s="48" t="s">
        <v>41</v>
      </c>
      <c r="F115" s="49">
        <v>2</v>
      </c>
      <c r="G115" s="162"/>
      <c r="H115" s="35">
        <f>G115*F115</f>
        <v>0</v>
      </c>
      <c r="I115" s="162"/>
      <c r="J115" s="35">
        <f>I115*F115</f>
        <v>0</v>
      </c>
      <c r="K115" s="37">
        <f>J115+H115</f>
        <v>0</v>
      </c>
    </row>
    <row r="116" spans="1:11" ht="13.5">
      <c r="A116" s="154">
        <f>A115+1</f>
        <v>93</v>
      </c>
      <c r="B116" s="155"/>
      <c r="C116" s="46"/>
      <c r="D116" s="50" t="s">
        <v>115</v>
      </c>
      <c r="E116" s="48" t="s">
        <v>41</v>
      </c>
      <c r="F116" s="49">
        <v>1</v>
      </c>
      <c r="G116" s="162"/>
      <c r="H116" s="35">
        <f>G116*F116</f>
        <v>0</v>
      </c>
      <c r="I116" s="162"/>
      <c r="J116" s="35">
        <f>I116*F116</f>
        <v>0</v>
      </c>
      <c r="K116" s="37">
        <f>J116+H116</f>
        <v>0</v>
      </c>
    </row>
    <row r="117" spans="1:11" ht="13.5" collapsed="1">
      <c r="A117" s="152"/>
      <c r="B117" s="152"/>
      <c r="C117" s="153"/>
      <c r="D117" s="44" t="s">
        <v>48</v>
      </c>
      <c r="E117" s="45"/>
      <c r="F117" s="45"/>
      <c r="G117" s="109"/>
      <c r="H117" s="36"/>
      <c r="I117" s="110"/>
      <c r="J117" s="36"/>
      <c r="K117" s="60"/>
    </row>
    <row r="118" spans="1:11" ht="13.5">
      <c r="A118" s="156">
        <f>A116+1</f>
        <v>94</v>
      </c>
      <c r="B118" s="157"/>
      <c r="C118" s="158"/>
      <c r="D118" s="47" t="s">
        <v>153</v>
      </c>
      <c r="E118" s="48" t="s">
        <v>19</v>
      </c>
      <c r="F118" s="51">
        <v>3</v>
      </c>
      <c r="G118" s="162"/>
      <c r="H118" s="40">
        <f aca="true" t="shared" si="11" ref="H118:H123">G118*F118</f>
        <v>0</v>
      </c>
      <c r="I118" s="162"/>
      <c r="J118" s="40">
        <f aca="true" t="shared" si="12" ref="J118:J123">I118*F118</f>
        <v>0</v>
      </c>
      <c r="K118" s="41">
        <f aca="true" t="shared" si="13" ref="K118:K123">J118+H118</f>
        <v>0</v>
      </c>
    </row>
    <row r="119" spans="1:11" ht="13.5">
      <c r="A119" s="156">
        <f>A118+1</f>
        <v>95</v>
      </c>
      <c r="B119" s="157"/>
      <c r="C119" s="158"/>
      <c r="D119" s="47" t="s">
        <v>154</v>
      </c>
      <c r="E119" s="48" t="s">
        <v>19</v>
      </c>
      <c r="F119" s="51">
        <v>1</v>
      </c>
      <c r="G119" s="162"/>
      <c r="H119" s="40">
        <f t="shared" si="11"/>
        <v>0</v>
      </c>
      <c r="I119" s="162"/>
      <c r="J119" s="40">
        <f t="shared" si="12"/>
        <v>0</v>
      </c>
      <c r="K119" s="41">
        <f t="shared" si="13"/>
        <v>0</v>
      </c>
    </row>
    <row r="120" spans="1:11" ht="13.5">
      <c r="A120" s="156">
        <f>A119+1</f>
        <v>96</v>
      </c>
      <c r="B120" s="157"/>
      <c r="C120" s="158"/>
      <c r="D120" s="47" t="s">
        <v>155</v>
      </c>
      <c r="E120" s="48" t="s">
        <v>19</v>
      </c>
      <c r="F120" s="51">
        <v>1</v>
      </c>
      <c r="G120" s="162"/>
      <c r="H120" s="40">
        <f t="shared" si="11"/>
        <v>0</v>
      </c>
      <c r="I120" s="162"/>
      <c r="J120" s="40">
        <f t="shared" si="12"/>
        <v>0</v>
      </c>
      <c r="K120" s="41">
        <f t="shared" si="13"/>
        <v>0</v>
      </c>
    </row>
    <row r="121" spans="1:11" ht="13.5">
      <c r="A121" s="156">
        <f>A120+1</f>
        <v>97</v>
      </c>
      <c r="B121" s="157"/>
      <c r="C121" s="158"/>
      <c r="D121" s="52" t="s">
        <v>157</v>
      </c>
      <c r="E121" s="48" t="s">
        <v>41</v>
      </c>
      <c r="F121" s="51">
        <v>60</v>
      </c>
      <c r="G121" s="162"/>
      <c r="H121" s="40">
        <f t="shared" si="11"/>
        <v>0</v>
      </c>
      <c r="I121" s="162"/>
      <c r="J121" s="40">
        <f t="shared" si="12"/>
        <v>0</v>
      </c>
      <c r="K121" s="41">
        <f t="shared" si="13"/>
        <v>0</v>
      </c>
    </row>
    <row r="122" spans="1:11" ht="13.5">
      <c r="A122" s="156">
        <f>A121+1</f>
        <v>98</v>
      </c>
      <c r="B122" s="157"/>
      <c r="C122" s="158"/>
      <c r="D122" s="50" t="s">
        <v>158</v>
      </c>
      <c r="E122" s="48" t="s">
        <v>41</v>
      </c>
      <c r="F122" s="51">
        <v>1</v>
      </c>
      <c r="G122" s="162"/>
      <c r="H122" s="40">
        <f t="shared" si="11"/>
        <v>0</v>
      </c>
      <c r="I122" s="162"/>
      <c r="J122" s="40">
        <f t="shared" si="12"/>
        <v>0</v>
      </c>
      <c r="K122" s="41">
        <f t="shared" si="13"/>
        <v>0</v>
      </c>
    </row>
    <row r="123" spans="1:11" ht="13.5">
      <c r="A123" s="156">
        <f>A122+1</f>
        <v>99</v>
      </c>
      <c r="B123" s="157"/>
      <c r="C123" s="158"/>
      <c r="D123" s="47" t="s">
        <v>156</v>
      </c>
      <c r="E123" s="48" t="s">
        <v>41</v>
      </c>
      <c r="F123" s="51">
        <v>100</v>
      </c>
      <c r="G123" s="162"/>
      <c r="H123" s="40">
        <f t="shared" si="11"/>
        <v>0</v>
      </c>
      <c r="I123" s="162"/>
      <c r="J123" s="40">
        <f t="shared" si="12"/>
        <v>0</v>
      </c>
      <c r="K123" s="41">
        <f t="shared" si="13"/>
        <v>0</v>
      </c>
    </row>
    <row r="124" spans="1:11" ht="13.5" collapsed="1">
      <c r="A124" s="152"/>
      <c r="B124" s="152"/>
      <c r="C124" s="153"/>
      <c r="D124" s="44" t="s">
        <v>63</v>
      </c>
      <c r="E124" s="45"/>
      <c r="F124" s="45"/>
      <c r="G124" s="109"/>
      <c r="H124" s="36"/>
      <c r="I124" s="110"/>
      <c r="J124" s="36"/>
      <c r="K124" s="60"/>
    </row>
    <row r="125" spans="1:11" ht="13.5">
      <c r="A125" s="156">
        <f>A123+1</f>
        <v>100</v>
      </c>
      <c r="B125" s="155"/>
      <c r="C125" s="46"/>
      <c r="D125" s="47" t="s">
        <v>212</v>
      </c>
      <c r="E125" s="48" t="s">
        <v>175</v>
      </c>
      <c r="F125" s="49">
        <v>1</v>
      </c>
      <c r="G125" s="162"/>
      <c r="H125" s="35">
        <f>G125*F125</f>
        <v>0</v>
      </c>
      <c r="I125" s="162"/>
      <c r="J125" s="35">
        <f>I125*F125</f>
        <v>0</v>
      </c>
      <c r="K125" s="37">
        <f>J125+H125</f>
        <v>0</v>
      </c>
    </row>
    <row r="126" spans="1:11" ht="13.5" collapsed="1">
      <c r="A126" s="152"/>
      <c r="B126" s="152"/>
      <c r="C126" s="153"/>
      <c r="D126" s="44" t="s">
        <v>51</v>
      </c>
      <c r="E126" s="45"/>
      <c r="F126" s="45"/>
      <c r="G126" s="109"/>
      <c r="H126" s="36"/>
      <c r="I126" s="110"/>
      <c r="J126" s="36"/>
      <c r="K126" s="60"/>
    </row>
    <row r="127" spans="1:11" ht="13.5">
      <c r="A127" s="156">
        <f>A125+1</f>
        <v>101</v>
      </c>
      <c r="B127" s="155"/>
      <c r="C127" s="46"/>
      <c r="D127" s="47" t="s">
        <v>98</v>
      </c>
      <c r="E127" s="48" t="s">
        <v>41</v>
      </c>
      <c r="F127" s="49">
        <v>16</v>
      </c>
      <c r="G127" s="162"/>
      <c r="H127" s="35">
        <f>G127*F127</f>
        <v>0</v>
      </c>
      <c r="I127" s="162"/>
      <c r="J127" s="35">
        <f>I127*F127</f>
        <v>0</v>
      </c>
      <c r="K127" s="37">
        <f>J127+H127</f>
        <v>0</v>
      </c>
    </row>
    <row r="128" spans="1:11" ht="13.5">
      <c r="A128" s="156">
        <f>A127+1</f>
        <v>102</v>
      </c>
      <c r="B128" s="155"/>
      <c r="C128" s="46"/>
      <c r="D128" s="47" t="s">
        <v>99</v>
      </c>
      <c r="E128" s="48" t="s">
        <v>41</v>
      </c>
      <c r="F128" s="49">
        <v>2</v>
      </c>
      <c r="G128" s="162"/>
      <c r="H128" s="35">
        <f>G128*F128</f>
        <v>0</v>
      </c>
      <c r="I128" s="162"/>
      <c r="J128" s="35">
        <f>I128*F128</f>
        <v>0</v>
      </c>
      <c r="K128" s="37">
        <f>J128+H128</f>
        <v>0</v>
      </c>
    </row>
    <row r="129" spans="1:11" ht="20.25">
      <c r="A129" s="156">
        <f>A128+1</f>
        <v>103</v>
      </c>
      <c r="B129" s="155"/>
      <c r="C129" s="46"/>
      <c r="D129" s="47" t="s">
        <v>100</v>
      </c>
      <c r="E129" s="48" t="s">
        <v>41</v>
      </c>
      <c r="F129" s="49">
        <v>2</v>
      </c>
      <c r="G129" s="162"/>
      <c r="H129" s="35">
        <f>G129*F129</f>
        <v>0</v>
      </c>
      <c r="I129" s="162"/>
      <c r="J129" s="35">
        <f>I129*F129</f>
        <v>0</v>
      </c>
      <c r="K129" s="37">
        <f>J129+H129</f>
        <v>0</v>
      </c>
    </row>
    <row r="130" spans="1:11" ht="13.5">
      <c r="A130" s="152"/>
      <c r="B130" s="152"/>
      <c r="C130" s="153"/>
      <c r="D130" s="44" t="s">
        <v>214</v>
      </c>
      <c r="E130" s="45"/>
      <c r="F130" s="45"/>
      <c r="G130" s="109"/>
      <c r="H130" s="36"/>
      <c r="I130" s="110"/>
      <c r="J130" s="36"/>
      <c r="K130" s="60"/>
    </row>
    <row r="131" spans="1:11" ht="21">
      <c r="A131" s="154">
        <f>A129+1</f>
        <v>104</v>
      </c>
      <c r="B131" s="155"/>
      <c r="C131" s="46"/>
      <c r="D131" s="53" t="s">
        <v>215</v>
      </c>
      <c r="E131" s="48" t="s">
        <v>41</v>
      </c>
      <c r="F131" s="49">
        <v>14</v>
      </c>
      <c r="G131" s="162"/>
      <c r="H131" s="35">
        <f>G131*F131</f>
        <v>0</v>
      </c>
      <c r="I131" s="162"/>
      <c r="J131" s="35">
        <f>I131*F131</f>
        <v>0</v>
      </c>
      <c r="K131" s="37">
        <f>J131+H131</f>
        <v>0</v>
      </c>
    </row>
    <row r="132" spans="1:11" ht="21">
      <c r="A132" s="154">
        <f>A131+1</f>
        <v>105</v>
      </c>
      <c r="B132" s="155"/>
      <c r="C132" s="46"/>
      <c r="D132" s="53" t="s">
        <v>216</v>
      </c>
      <c r="E132" s="48" t="s">
        <v>41</v>
      </c>
      <c r="F132" s="49">
        <v>1</v>
      </c>
      <c r="G132" s="162"/>
      <c r="H132" s="35">
        <f>G132*F132</f>
        <v>0</v>
      </c>
      <c r="I132" s="162"/>
      <c r="J132" s="35">
        <f>I132*F132</f>
        <v>0</v>
      </c>
      <c r="K132" s="37">
        <f>J132+H132</f>
        <v>0</v>
      </c>
    </row>
    <row r="133" spans="1:11" ht="21">
      <c r="A133" s="154">
        <f>A132+1</f>
        <v>106</v>
      </c>
      <c r="B133" s="155"/>
      <c r="C133" s="46"/>
      <c r="D133" s="53" t="s">
        <v>217</v>
      </c>
      <c r="E133" s="48" t="s">
        <v>41</v>
      </c>
      <c r="F133" s="49">
        <v>2</v>
      </c>
      <c r="G133" s="162"/>
      <c r="H133" s="35">
        <f>G133*F133</f>
        <v>0</v>
      </c>
      <c r="I133" s="162"/>
      <c r="J133" s="35">
        <f>I133*F133</f>
        <v>0</v>
      </c>
      <c r="K133" s="37">
        <f>J133+H133</f>
        <v>0</v>
      </c>
    </row>
    <row r="134" spans="1:11" ht="13.5">
      <c r="A134" s="154">
        <f>A133+1</f>
        <v>107</v>
      </c>
      <c r="B134" s="155"/>
      <c r="C134" s="46"/>
      <c r="D134" s="53" t="s">
        <v>218</v>
      </c>
      <c r="E134" s="48" t="s">
        <v>41</v>
      </c>
      <c r="F134" s="49">
        <v>17</v>
      </c>
      <c r="G134" s="162"/>
      <c r="H134" s="35">
        <f>G134*F134</f>
        <v>0</v>
      </c>
      <c r="I134" s="162"/>
      <c r="J134" s="35">
        <f>I134*F134</f>
        <v>0</v>
      </c>
      <c r="K134" s="37">
        <f>J134+H134</f>
        <v>0</v>
      </c>
    </row>
    <row r="135" spans="1:11" ht="13.5" collapsed="1">
      <c r="A135" s="152"/>
      <c r="B135" s="152"/>
      <c r="C135" s="153"/>
      <c r="D135" s="44" t="s">
        <v>49</v>
      </c>
      <c r="E135" s="45"/>
      <c r="F135" s="45"/>
      <c r="G135" s="109"/>
      <c r="H135" s="36"/>
      <c r="I135" s="110"/>
      <c r="J135" s="36"/>
      <c r="K135" s="60"/>
    </row>
    <row r="136" spans="1:11" ht="13.5">
      <c r="A136" s="154">
        <f>A134+1</f>
        <v>108</v>
      </c>
      <c r="B136" s="157"/>
      <c r="C136" s="158"/>
      <c r="D136" s="52" t="s">
        <v>159</v>
      </c>
      <c r="E136" s="48" t="s">
        <v>41</v>
      </c>
      <c r="F136" s="51">
        <v>3</v>
      </c>
      <c r="G136" s="162"/>
      <c r="H136" s="40">
        <f aca="true" t="shared" si="14" ref="H136:H143">G136*F136</f>
        <v>0</v>
      </c>
      <c r="I136" s="162"/>
      <c r="J136" s="40">
        <f aca="true" t="shared" si="15" ref="J136:J143">I136*F136</f>
        <v>0</v>
      </c>
      <c r="K136" s="41">
        <f aca="true" t="shared" si="16" ref="K136:K143">J136+H136</f>
        <v>0</v>
      </c>
    </row>
    <row r="137" spans="1:11" ht="13.5">
      <c r="A137" s="156">
        <f aca="true" t="shared" si="17" ref="A137:A143">A136+1</f>
        <v>109</v>
      </c>
      <c r="B137" s="157"/>
      <c r="C137" s="158"/>
      <c r="D137" s="52" t="s">
        <v>160</v>
      </c>
      <c r="E137" s="48" t="s">
        <v>41</v>
      </c>
      <c r="F137" s="51">
        <v>3</v>
      </c>
      <c r="G137" s="162"/>
      <c r="H137" s="40">
        <f t="shared" si="14"/>
        <v>0</v>
      </c>
      <c r="I137" s="162"/>
      <c r="J137" s="40">
        <f t="shared" si="15"/>
        <v>0</v>
      </c>
      <c r="K137" s="41">
        <f t="shared" si="16"/>
        <v>0</v>
      </c>
    </row>
    <row r="138" spans="1:11" ht="13.5">
      <c r="A138" s="156">
        <f t="shared" si="17"/>
        <v>110</v>
      </c>
      <c r="B138" s="157"/>
      <c r="C138" s="158"/>
      <c r="D138" s="52" t="s">
        <v>161</v>
      </c>
      <c r="E138" s="48" t="s">
        <v>41</v>
      </c>
      <c r="F138" s="51">
        <v>1</v>
      </c>
      <c r="G138" s="162"/>
      <c r="H138" s="40">
        <f t="shared" si="14"/>
        <v>0</v>
      </c>
      <c r="I138" s="162"/>
      <c r="J138" s="40">
        <f t="shared" si="15"/>
        <v>0</v>
      </c>
      <c r="K138" s="41">
        <f t="shared" si="16"/>
        <v>0</v>
      </c>
    </row>
    <row r="139" spans="1:11" ht="13.5">
      <c r="A139" s="156">
        <f t="shared" si="17"/>
        <v>111</v>
      </c>
      <c r="B139" s="157"/>
      <c r="C139" s="158"/>
      <c r="D139" s="52" t="s">
        <v>162</v>
      </c>
      <c r="E139" s="48" t="s">
        <v>41</v>
      </c>
      <c r="F139" s="51">
        <v>8</v>
      </c>
      <c r="G139" s="162"/>
      <c r="H139" s="40">
        <f t="shared" si="14"/>
        <v>0</v>
      </c>
      <c r="I139" s="162"/>
      <c r="J139" s="40">
        <f t="shared" si="15"/>
        <v>0</v>
      </c>
      <c r="K139" s="41">
        <f t="shared" si="16"/>
        <v>0</v>
      </c>
    </row>
    <row r="140" spans="1:11" ht="13.5">
      <c r="A140" s="156">
        <f t="shared" si="17"/>
        <v>112</v>
      </c>
      <c r="B140" s="157"/>
      <c r="C140" s="158"/>
      <c r="D140" s="52" t="s">
        <v>167</v>
      </c>
      <c r="E140" s="48" t="s">
        <v>41</v>
      </c>
      <c r="F140" s="51">
        <v>2</v>
      </c>
      <c r="G140" s="162"/>
      <c r="H140" s="40">
        <f t="shared" si="14"/>
        <v>0</v>
      </c>
      <c r="I140" s="162"/>
      <c r="J140" s="40">
        <f t="shared" si="15"/>
        <v>0</v>
      </c>
      <c r="K140" s="41">
        <f t="shared" si="16"/>
        <v>0</v>
      </c>
    </row>
    <row r="141" spans="1:11" ht="13.5">
      <c r="A141" s="156">
        <f t="shared" si="17"/>
        <v>113</v>
      </c>
      <c r="B141" s="157"/>
      <c r="C141" s="158"/>
      <c r="D141" s="52" t="s">
        <v>165</v>
      </c>
      <c r="E141" s="48" t="s">
        <v>142</v>
      </c>
      <c r="F141" s="51">
        <v>2</v>
      </c>
      <c r="G141" s="162"/>
      <c r="H141" s="40">
        <f t="shared" si="14"/>
        <v>0</v>
      </c>
      <c r="I141" s="162"/>
      <c r="J141" s="40">
        <f t="shared" si="15"/>
        <v>0</v>
      </c>
      <c r="K141" s="41">
        <f t="shared" si="16"/>
        <v>0</v>
      </c>
    </row>
    <row r="142" spans="1:11" ht="13.5">
      <c r="A142" s="156">
        <f t="shared" si="17"/>
        <v>114</v>
      </c>
      <c r="B142" s="157"/>
      <c r="C142" s="158"/>
      <c r="D142" s="52" t="s">
        <v>164</v>
      </c>
      <c r="E142" s="48" t="s">
        <v>166</v>
      </c>
      <c r="F142" s="51">
        <v>25</v>
      </c>
      <c r="G142" s="162"/>
      <c r="H142" s="40">
        <f t="shared" si="14"/>
        <v>0</v>
      </c>
      <c r="I142" s="162"/>
      <c r="J142" s="40">
        <f t="shared" si="15"/>
        <v>0</v>
      </c>
      <c r="K142" s="41">
        <f t="shared" si="16"/>
        <v>0</v>
      </c>
    </row>
    <row r="143" spans="1:11" ht="13.5">
      <c r="A143" s="156">
        <f t="shared" si="17"/>
        <v>115</v>
      </c>
      <c r="B143" s="157"/>
      <c r="C143" s="158"/>
      <c r="D143" s="52" t="s">
        <v>163</v>
      </c>
      <c r="E143" s="48" t="s">
        <v>166</v>
      </c>
      <c r="F143" s="51">
        <v>5</v>
      </c>
      <c r="G143" s="162"/>
      <c r="H143" s="40">
        <f t="shared" si="14"/>
        <v>0</v>
      </c>
      <c r="I143" s="162"/>
      <c r="J143" s="40">
        <f t="shared" si="15"/>
        <v>0</v>
      </c>
      <c r="K143" s="41">
        <f t="shared" si="16"/>
        <v>0</v>
      </c>
    </row>
    <row r="144" spans="1:11" ht="13.5" collapsed="1">
      <c r="A144" s="152"/>
      <c r="B144" s="152"/>
      <c r="C144" s="153"/>
      <c r="D144" s="44" t="s">
        <v>50</v>
      </c>
      <c r="E144" s="45"/>
      <c r="F144" s="45"/>
      <c r="G144" s="109"/>
      <c r="H144" s="36"/>
      <c r="I144" s="110"/>
      <c r="J144" s="36"/>
      <c r="K144" s="60"/>
    </row>
    <row r="145" spans="1:11" ht="13.5">
      <c r="A145" s="154">
        <f>A143+1</f>
        <v>116</v>
      </c>
      <c r="B145" s="157"/>
      <c r="C145" s="158"/>
      <c r="D145" s="54" t="s">
        <v>168</v>
      </c>
      <c r="E145" s="48" t="s">
        <v>41</v>
      </c>
      <c r="F145" s="51">
        <v>25</v>
      </c>
      <c r="G145" s="162"/>
      <c r="H145" s="40">
        <f>G145*F145</f>
        <v>0</v>
      </c>
      <c r="I145" s="162"/>
      <c r="J145" s="40">
        <f>I145*F145</f>
        <v>0</v>
      </c>
      <c r="K145" s="41">
        <f>J145+H145</f>
        <v>0</v>
      </c>
    </row>
    <row r="146" spans="1:11" ht="13.5">
      <c r="A146" s="156">
        <f>A145+1</f>
        <v>117</v>
      </c>
      <c r="B146" s="157"/>
      <c r="C146" s="158"/>
      <c r="D146" s="55" t="s">
        <v>169</v>
      </c>
      <c r="E146" s="48" t="s">
        <v>41</v>
      </c>
      <c r="F146" s="51">
        <v>16</v>
      </c>
      <c r="G146" s="162"/>
      <c r="H146" s="40">
        <f>G146*F146</f>
        <v>0</v>
      </c>
      <c r="I146" s="162"/>
      <c r="J146" s="40">
        <f>I146*F146</f>
        <v>0</v>
      </c>
      <c r="K146" s="41">
        <f>J146+H146</f>
        <v>0</v>
      </c>
    </row>
    <row r="147" spans="1:11" ht="13.5">
      <c r="A147" s="152"/>
      <c r="B147" s="152"/>
      <c r="C147" s="153"/>
      <c r="D147" s="44" t="s">
        <v>222</v>
      </c>
      <c r="E147" s="45"/>
      <c r="F147" s="45"/>
      <c r="G147" s="109"/>
      <c r="H147" s="36"/>
      <c r="I147" s="110"/>
      <c r="J147" s="36"/>
      <c r="K147" s="60"/>
    </row>
    <row r="148" spans="1:11" ht="13.5">
      <c r="A148" s="154">
        <f>A146+1</f>
        <v>118</v>
      </c>
      <c r="B148" s="157"/>
      <c r="C148" s="158"/>
      <c r="D148" s="54" t="s">
        <v>223</v>
      </c>
      <c r="E148" s="48" t="s">
        <v>41</v>
      </c>
      <c r="F148" s="51">
        <v>3</v>
      </c>
      <c r="G148" s="162"/>
      <c r="H148" s="40">
        <f>G148*F148</f>
        <v>0</v>
      </c>
      <c r="I148" s="162"/>
      <c r="J148" s="40">
        <f>I148*F148</f>
        <v>0</v>
      </c>
      <c r="K148" s="41">
        <f>J148+H148</f>
        <v>0</v>
      </c>
    </row>
    <row r="149" spans="1:11" ht="13.5">
      <c r="A149" s="156">
        <f>A148+1</f>
        <v>119</v>
      </c>
      <c r="B149" s="157"/>
      <c r="C149" s="158"/>
      <c r="D149" s="55" t="s">
        <v>225</v>
      </c>
      <c r="E149" s="48" t="s">
        <v>41</v>
      </c>
      <c r="F149" s="51">
        <v>1</v>
      </c>
      <c r="G149" s="162"/>
      <c r="H149" s="40">
        <f>G149*F149</f>
        <v>0</v>
      </c>
      <c r="I149" s="162"/>
      <c r="J149" s="40">
        <f>I149*F149</f>
        <v>0</v>
      </c>
      <c r="K149" s="41">
        <f>J149+H149</f>
        <v>0</v>
      </c>
    </row>
    <row r="150" spans="1:11" ht="13.5">
      <c r="A150" s="152"/>
      <c r="B150" s="152"/>
      <c r="C150" s="153"/>
      <c r="D150" s="44" t="s">
        <v>226</v>
      </c>
      <c r="E150" s="45"/>
      <c r="F150" s="45"/>
      <c r="G150" s="109"/>
      <c r="H150" s="36"/>
      <c r="I150" s="110"/>
      <c r="J150" s="36"/>
      <c r="K150" s="60"/>
    </row>
    <row r="151" spans="1:11" ht="20.25">
      <c r="A151" s="154">
        <f>A149+1</f>
        <v>120</v>
      </c>
      <c r="B151" s="157"/>
      <c r="C151" s="158"/>
      <c r="D151" s="56" t="s">
        <v>227</v>
      </c>
      <c r="E151" s="48" t="s">
        <v>41</v>
      </c>
      <c r="F151" s="51">
        <v>4</v>
      </c>
      <c r="G151" s="162"/>
      <c r="H151" s="40">
        <f>G151*F151</f>
        <v>0</v>
      </c>
      <c r="I151" s="162"/>
      <c r="J151" s="40">
        <f>I151*F151</f>
        <v>0</v>
      </c>
      <c r="K151" s="41">
        <f>J151+H151</f>
        <v>0</v>
      </c>
    </row>
    <row r="152" spans="1:11" ht="20.25">
      <c r="A152" s="156">
        <f>A151+1</f>
        <v>121</v>
      </c>
      <c r="B152" s="157"/>
      <c r="C152" s="158"/>
      <c r="D152" s="56" t="s">
        <v>260</v>
      </c>
      <c r="E152" s="48" t="s">
        <v>41</v>
      </c>
      <c r="F152" s="51">
        <v>4</v>
      </c>
      <c r="G152" s="162"/>
      <c r="H152" s="40">
        <f>G152*F152</f>
        <v>0</v>
      </c>
      <c r="I152" s="162"/>
      <c r="J152" s="40">
        <f>I152*F152</f>
        <v>0</v>
      </c>
      <c r="K152" s="41">
        <f>J152+H152</f>
        <v>0</v>
      </c>
    </row>
    <row r="153" spans="1:11" ht="13.5" collapsed="1">
      <c r="A153" s="152"/>
      <c r="B153" s="152"/>
      <c r="C153" s="153"/>
      <c r="D153" s="44" t="s">
        <v>219</v>
      </c>
      <c r="E153" s="45"/>
      <c r="F153" s="45"/>
      <c r="G153" s="109"/>
      <c r="H153" s="36"/>
      <c r="I153" s="110"/>
      <c r="J153" s="36"/>
      <c r="K153" s="60"/>
    </row>
    <row r="154" spans="1:11" ht="20.25">
      <c r="A154" s="154">
        <f>A146+1</f>
        <v>118</v>
      </c>
      <c r="B154" s="157"/>
      <c r="C154" s="158"/>
      <c r="D154" s="47" t="s">
        <v>220</v>
      </c>
      <c r="E154" s="48" t="s">
        <v>19</v>
      </c>
      <c r="F154" s="51">
        <v>2073</v>
      </c>
      <c r="G154" s="162"/>
      <c r="H154" s="40">
        <f>G154*F154</f>
        <v>0</v>
      </c>
      <c r="I154" s="162"/>
      <c r="J154" s="40">
        <f>I154*F154</f>
        <v>0</v>
      </c>
      <c r="K154" s="41">
        <f>J154+H154</f>
        <v>0</v>
      </c>
    </row>
    <row r="155" spans="1:11" ht="13.5">
      <c r="A155" s="156">
        <f>A154+1</f>
        <v>119</v>
      </c>
      <c r="B155" s="157"/>
      <c r="C155" s="158"/>
      <c r="D155" s="47" t="s">
        <v>136</v>
      </c>
      <c r="E155" s="48" t="s">
        <v>19</v>
      </c>
      <c r="F155" s="51">
        <v>754</v>
      </c>
      <c r="G155" s="162"/>
      <c r="H155" s="40">
        <f>G155*F155</f>
        <v>0</v>
      </c>
      <c r="I155" s="162"/>
      <c r="J155" s="40">
        <f>I155*F155</f>
        <v>0</v>
      </c>
      <c r="K155" s="41">
        <f>J155+H155</f>
        <v>0</v>
      </c>
    </row>
    <row r="156" spans="1:11" ht="13.5">
      <c r="A156" s="156">
        <f>A155+1</f>
        <v>120</v>
      </c>
      <c r="B156" s="157"/>
      <c r="C156" s="158"/>
      <c r="D156" s="47" t="s">
        <v>178</v>
      </c>
      <c r="E156" s="48" t="s">
        <v>41</v>
      </c>
      <c r="F156" s="51">
        <v>4</v>
      </c>
      <c r="G156" s="162"/>
      <c r="H156" s="40">
        <f>G156*F156</f>
        <v>0</v>
      </c>
      <c r="I156" s="162"/>
      <c r="J156" s="40">
        <f>I156*F156</f>
        <v>0</v>
      </c>
      <c r="K156" s="41">
        <f>J156+H156</f>
        <v>0</v>
      </c>
    </row>
    <row r="157" spans="1:11" ht="13.5">
      <c r="A157" s="156">
        <f aca="true" t="shared" si="18" ref="A157:A165">A156+1</f>
        <v>121</v>
      </c>
      <c r="B157" s="157"/>
      <c r="C157" s="158"/>
      <c r="D157" s="47" t="s">
        <v>224</v>
      </c>
      <c r="E157" s="48" t="s">
        <v>41</v>
      </c>
      <c r="F157" s="51">
        <v>3</v>
      </c>
      <c r="G157" s="162"/>
      <c r="H157" s="40">
        <f>G157*F157</f>
        <v>0</v>
      </c>
      <c r="I157" s="162"/>
      <c r="J157" s="40">
        <f>I157*F157</f>
        <v>0</v>
      </c>
      <c r="K157" s="41">
        <f>J157+H157</f>
        <v>0</v>
      </c>
    </row>
    <row r="158" spans="1:11" ht="13.5">
      <c r="A158" s="156">
        <f t="shared" si="18"/>
        <v>122</v>
      </c>
      <c r="B158" s="157"/>
      <c r="C158" s="158"/>
      <c r="D158" s="47" t="s">
        <v>213</v>
      </c>
      <c r="E158" s="48" t="s">
        <v>19</v>
      </c>
      <c r="F158" s="51">
        <v>148</v>
      </c>
      <c r="G158" s="162"/>
      <c r="H158" s="40">
        <f aca="true" t="shared" si="19" ref="H158:H163">G158*F158</f>
        <v>0</v>
      </c>
      <c r="I158" s="162"/>
      <c r="J158" s="40">
        <f aca="true" t="shared" si="20" ref="J158:J163">I158*F158</f>
        <v>0</v>
      </c>
      <c r="K158" s="41">
        <f aca="true" t="shared" si="21" ref="K158:K163">J158+H158</f>
        <v>0</v>
      </c>
    </row>
    <row r="159" spans="1:11" ht="13.5">
      <c r="A159" s="156">
        <f t="shared" si="18"/>
        <v>123</v>
      </c>
      <c r="B159" s="157"/>
      <c r="C159" s="158"/>
      <c r="D159" s="47" t="s">
        <v>177</v>
      </c>
      <c r="E159" s="48" t="s">
        <v>19</v>
      </c>
      <c r="F159" s="51">
        <v>14</v>
      </c>
      <c r="G159" s="162"/>
      <c r="H159" s="40">
        <f t="shared" si="19"/>
        <v>0</v>
      </c>
      <c r="I159" s="162"/>
      <c r="J159" s="40">
        <f t="shared" si="20"/>
        <v>0</v>
      </c>
      <c r="K159" s="41">
        <f t="shared" si="21"/>
        <v>0</v>
      </c>
    </row>
    <row r="160" spans="1:11" ht="13.5">
      <c r="A160" s="156">
        <f t="shared" si="18"/>
        <v>124</v>
      </c>
      <c r="B160" s="157"/>
      <c r="C160" s="158"/>
      <c r="D160" s="47" t="s">
        <v>137</v>
      </c>
      <c r="E160" s="48" t="s">
        <v>19</v>
      </c>
      <c r="F160" s="51">
        <v>148</v>
      </c>
      <c r="G160" s="162"/>
      <c r="H160" s="40">
        <f t="shared" si="19"/>
        <v>0</v>
      </c>
      <c r="I160" s="162"/>
      <c r="J160" s="40">
        <f t="shared" si="20"/>
        <v>0</v>
      </c>
      <c r="K160" s="41">
        <f t="shared" si="21"/>
        <v>0</v>
      </c>
    </row>
    <row r="161" spans="1:11" ht="13.5">
      <c r="A161" s="156">
        <f t="shared" si="18"/>
        <v>125</v>
      </c>
      <c r="B161" s="157"/>
      <c r="C161" s="158"/>
      <c r="D161" s="47" t="s">
        <v>138</v>
      </c>
      <c r="E161" s="48" t="s">
        <v>19</v>
      </c>
      <c r="F161" s="51">
        <v>148</v>
      </c>
      <c r="G161" s="162"/>
      <c r="H161" s="40">
        <f t="shared" si="19"/>
        <v>0</v>
      </c>
      <c r="I161" s="162"/>
      <c r="J161" s="40">
        <f t="shared" si="20"/>
        <v>0</v>
      </c>
      <c r="K161" s="41">
        <f t="shared" si="21"/>
        <v>0</v>
      </c>
    </row>
    <row r="162" spans="1:11" ht="13.5">
      <c r="A162" s="156">
        <f t="shared" si="18"/>
        <v>126</v>
      </c>
      <c r="B162" s="157"/>
      <c r="C162" s="158"/>
      <c r="D162" s="47" t="s">
        <v>139</v>
      </c>
      <c r="E162" s="48" t="s">
        <v>19</v>
      </c>
      <c r="F162" s="51">
        <v>148</v>
      </c>
      <c r="G162" s="162"/>
      <c r="H162" s="40">
        <f t="shared" si="19"/>
        <v>0</v>
      </c>
      <c r="I162" s="162"/>
      <c r="J162" s="40">
        <f t="shared" si="20"/>
        <v>0</v>
      </c>
      <c r="K162" s="41">
        <f t="shared" si="21"/>
        <v>0</v>
      </c>
    </row>
    <row r="163" spans="1:11" ht="13.5">
      <c r="A163" s="156">
        <f t="shared" si="18"/>
        <v>127</v>
      </c>
      <c r="B163" s="157"/>
      <c r="C163" s="158"/>
      <c r="D163" s="47" t="s">
        <v>140</v>
      </c>
      <c r="E163" s="48" t="s">
        <v>19</v>
      </c>
      <c r="F163" s="51">
        <v>444</v>
      </c>
      <c r="G163" s="162"/>
      <c r="H163" s="40">
        <f t="shared" si="19"/>
        <v>0</v>
      </c>
      <c r="I163" s="162"/>
      <c r="J163" s="40">
        <f t="shared" si="20"/>
        <v>0</v>
      </c>
      <c r="K163" s="41">
        <f t="shared" si="21"/>
        <v>0</v>
      </c>
    </row>
    <row r="164" spans="1:11" ht="13.5">
      <c r="A164" s="156">
        <f t="shared" si="18"/>
        <v>128</v>
      </c>
      <c r="B164" s="157"/>
      <c r="C164" s="158"/>
      <c r="D164" s="47" t="s">
        <v>141</v>
      </c>
      <c r="E164" s="48" t="s">
        <v>142</v>
      </c>
      <c r="F164" s="51">
        <v>74</v>
      </c>
      <c r="G164" s="162"/>
      <c r="H164" s="40">
        <f>G164*F164</f>
        <v>0</v>
      </c>
      <c r="I164" s="162"/>
      <c r="J164" s="40">
        <f>I164*F164</f>
        <v>0</v>
      </c>
      <c r="K164" s="41">
        <f>J164+H164</f>
        <v>0</v>
      </c>
    </row>
    <row r="165" spans="1:11" ht="13.5">
      <c r="A165" s="156">
        <f t="shared" si="18"/>
        <v>129</v>
      </c>
      <c r="B165" s="157"/>
      <c r="C165" s="158"/>
      <c r="D165" s="56" t="s">
        <v>228</v>
      </c>
      <c r="E165" s="48" t="s">
        <v>175</v>
      </c>
      <c r="F165" s="51">
        <v>1</v>
      </c>
      <c r="G165" s="162"/>
      <c r="H165" s="40">
        <f>G165*F165</f>
        <v>0</v>
      </c>
      <c r="I165" s="162"/>
      <c r="J165" s="40">
        <f>I165*F165</f>
        <v>0</v>
      </c>
      <c r="K165" s="41">
        <f>J165+H165</f>
        <v>0</v>
      </c>
    </row>
    <row r="166" spans="1:11" ht="13.5">
      <c r="A166" s="156">
        <f>A165+1</f>
        <v>130</v>
      </c>
      <c r="B166" s="157"/>
      <c r="C166" s="158"/>
      <c r="D166" s="167" t="s">
        <v>264</v>
      </c>
      <c r="E166" s="48" t="s">
        <v>142</v>
      </c>
      <c r="F166" s="51">
        <v>50</v>
      </c>
      <c r="G166" s="162"/>
      <c r="H166" s="40">
        <f>G166*F166</f>
        <v>0</v>
      </c>
      <c r="I166" s="162"/>
      <c r="J166" s="40">
        <f>I166*F166</f>
        <v>0</v>
      </c>
      <c r="K166" s="41">
        <f>J166+H166</f>
        <v>0</v>
      </c>
    </row>
    <row r="167" spans="1:11" ht="13.5">
      <c r="A167" s="156">
        <f>A166+1</f>
        <v>131</v>
      </c>
      <c r="B167" s="157"/>
      <c r="C167" s="158"/>
      <c r="D167" s="167" t="s">
        <v>265</v>
      </c>
      <c r="E167" s="48" t="s">
        <v>266</v>
      </c>
      <c r="F167" s="51">
        <v>10</v>
      </c>
      <c r="G167" s="162"/>
      <c r="H167" s="40">
        <f>G167*F167</f>
        <v>0</v>
      </c>
      <c r="I167" s="162"/>
      <c r="J167" s="40">
        <f>I167*F167</f>
        <v>0</v>
      </c>
      <c r="K167" s="41">
        <f>J167+H167</f>
        <v>0</v>
      </c>
    </row>
    <row r="168" spans="1:11" ht="13.5">
      <c r="A168" s="156">
        <f>A167+1</f>
        <v>132</v>
      </c>
      <c r="B168" s="157"/>
      <c r="C168" s="158"/>
      <c r="D168" s="56" t="s">
        <v>229</v>
      </c>
      <c r="E168" s="48" t="s">
        <v>175</v>
      </c>
      <c r="F168" s="51">
        <v>1</v>
      </c>
      <c r="G168" s="162"/>
      <c r="H168" s="40">
        <f>G168*F168</f>
        <v>0</v>
      </c>
      <c r="I168" s="162"/>
      <c r="J168" s="40">
        <f>I168*F168</f>
        <v>0</v>
      </c>
      <c r="K168" s="41">
        <f>J168+H168</f>
        <v>0</v>
      </c>
    </row>
    <row r="169" spans="1:11" ht="13.5" collapsed="1">
      <c r="A169" s="152"/>
      <c r="B169" s="152"/>
      <c r="C169" s="153"/>
      <c r="D169" s="44" t="s">
        <v>64</v>
      </c>
      <c r="E169" s="45"/>
      <c r="F169" s="45"/>
      <c r="G169" s="109"/>
      <c r="H169" s="36"/>
      <c r="I169" s="110"/>
      <c r="J169" s="36"/>
      <c r="K169" s="60"/>
    </row>
    <row r="170" spans="1:11" ht="13.5">
      <c r="A170" s="154">
        <f>A168+1</f>
        <v>133</v>
      </c>
      <c r="B170" s="157"/>
      <c r="C170" s="158"/>
      <c r="D170" s="57" t="s">
        <v>148</v>
      </c>
      <c r="E170" s="48" t="s">
        <v>41</v>
      </c>
      <c r="F170" s="51">
        <v>3</v>
      </c>
      <c r="G170" s="162"/>
      <c r="H170" s="40">
        <f>G170*F170</f>
        <v>0</v>
      </c>
      <c r="I170" s="162"/>
      <c r="J170" s="40">
        <f>I170*F170</f>
        <v>0</v>
      </c>
      <c r="K170" s="41">
        <f>J170+H170</f>
        <v>0</v>
      </c>
    </row>
    <row r="171" spans="1:11" ht="13.5">
      <c r="A171" s="156">
        <f>A170+1</f>
        <v>134</v>
      </c>
      <c r="B171" s="157"/>
      <c r="C171" s="158"/>
      <c r="D171" s="58" t="s">
        <v>149</v>
      </c>
      <c r="E171" s="48" t="s">
        <v>41</v>
      </c>
      <c r="F171" s="51">
        <v>78</v>
      </c>
      <c r="G171" s="162"/>
      <c r="H171" s="40">
        <f>G171*F171</f>
        <v>0</v>
      </c>
      <c r="I171" s="162"/>
      <c r="J171" s="40">
        <f>I171*F171</f>
        <v>0</v>
      </c>
      <c r="K171" s="41">
        <f>J171+H171</f>
        <v>0</v>
      </c>
    </row>
    <row r="172" spans="1:11" ht="13.5">
      <c r="A172" s="156">
        <f>A171+1</f>
        <v>135</v>
      </c>
      <c r="B172" s="157"/>
      <c r="C172" s="158"/>
      <c r="D172" s="58" t="s">
        <v>150</v>
      </c>
      <c r="E172" s="48" t="s">
        <v>41</v>
      </c>
      <c r="F172" s="51">
        <v>18</v>
      </c>
      <c r="G172" s="162"/>
      <c r="H172" s="40">
        <f>G172*F172</f>
        <v>0</v>
      </c>
      <c r="I172" s="162"/>
      <c r="J172" s="40">
        <f>I172*F172</f>
        <v>0</v>
      </c>
      <c r="K172" s="41">
        <f>J172+H172</f>
        <v>0</v>
      </c>
    </row>
    <row r="173" spans="1:11" ht="13.5">
      <c r="A173" s="156">
        <f>A172+1</f>
        <v>136</v>
      </c>
      <c r="B173" s="157"/>
      <c r="C173" s="158"/>
      <c r="D173" s="58" t="s">
        <v>151</v>
      </c>
      <c r="E173" s="48" t="s">
        <v>41</v>
      </c>
      <c r="F173" s="51">
        <v>6</v>
      </c>
      <c r="G173" s="162"/>
      <c r="H173" s="40">
        <f>G173*F173</f>
        <v>0</v>
      </c>
      <c r="I173" s="162"/>
      <c r="J173" s="40">
        <f>I173*F173</f>
        <v>0</v>
      </c>
      <c r="K173" s="41">
        <f>J173+H173</f>
        <v>0</v>
      </c>
    </row>
    <row r="174" spans="1:11" ht="13.5">
      <c r="A174" s="156">
        <f>A173+1</f>
        <v>137</v>
      </c>
      <c r="B174" s="157"/>
      <c r="C174" s="158"/>
      <c r="D174" s="58" t="s">
        <v>152</v>
      </c>
      <c r="E174" s="48" t="s">
        <v>41</v>
      </c>
      <c r="F174" s="51">
        <v>76</v>
      </c>
      <c r="G174" s="162"/>
      <c r="H174" s="40">
        <f>G174*F174</f>
        <v>0</v>
      </c>
      <c r="I174" s="162"/>
      <c r="J174" s="40">
        <f>I174*F174</f>
        <v>0</v>
      </c>
      <c r="K174" s="41">
        <f>J174+H174</f>
        <v>0</v>
      </c>
    </row>
    <row r="175" spans="1:11" ht="13.5" collapsed="1">
      <c r="A175" s="152"/>
      <c r="B175" s="152"/>
      <c r="C175" s="153"/>
      <c r="D175" s="44" t="s">
        <v>221</v>
      </c>
      <c r="E175" s="45"/>
      <c r="F175" s="45"/>
      <c r="G175" s="109"/>
      <c r="H175" s="36"/>
      <c r="I175" s="110"/>
      <c r="J175" s="36"/>
      <c r="K175" s="60"/>
    </row>
    <row r="176" spans="1:11" ht="13.5">
      <c r="A176" s="154">
        <f>A174+1</f>
        <v>138</v>
      </c>
      <c r="B176" s="157"/>
      <c r="C176" s="158"/>
      <c r="D176" s="52" t="s">
        <v>145</v>
      </c>
      <c r="E176" s="48" t="s">
        <v>41</v>
      </c>
      <c r="F176" s="51">
        <v>224</v>
      </c>
      <c r="G176" s="162"/>
      <c r="H176" s="40">
        <f>G176*F176</f>
        <v>0</v>
      </c>
      <c r="I176" s="162"/>
      <c r="J176" s="40">
        <f>I176*F176</f>
        <v>0</v>
      </c>
      <c r="K176" s="41">
        <f>J176+H176</f>
        <v>0</v>
      </c>
    </row>
    <row r="177" spans="1:11" ht="13.5">
      <c r="A177" s="156">
        <f>A176+1</f>
        <v>139</v>
      </c>
      <c r="B177" s="157"/>
      <c r="C177" s="158"/>
      <c r="D177" s="52" t="s">
        <v>146</v>
      </c>
      <c r="E177" s="48" t="s">
        <v>41</v>
      </c>
      <c r="F177" s="51">
        <v>30</v>
      </c>
      <c r="G177" s="162"/>
      <c r="H177" s="40">
        <f>G177*F177</f>
        <v>0</v>
      </c>
      <c r="I177" s="162"/>
      <c r="J177" s="40">
        <f>I177*F177</f>
        <v>0</v>
      </c>
      <c r="K177" s="41">
        <f>J177+H177</f>
        <v>0</v>
      </c>
    </row>
    <row r="178" spans="1:11" ht="13.5">
      <c r="A178" s="156">
        <f>A177+1</f>
        <v>140</v>
      </c>
      <c r="B178" s="157"/>
      <c r="C178" s="158"/>
      <c r="D178" s="52" t="s">
        <v>147</v>
      </c>
      <c r="E178" s="48" t="s">
        <v>41</v>
      </c>
      <c r="F178" s="51">
        <v>224</v>
      </c>
      <c r="G178" s="162"/>
      <c r="H178" s="40">
        <f>G178*F178</f>
        <v>0</v>
      </c>
      <c r="I178" s="162"/>
      <c r="J178" s="40">
        <f>I178*F178</f>
        <v>0</v>
      </c>
      <c r="K178" s="41">
        <f>J178+H178</f>
        <v>0</v>
      </c>
    </row>
    <row r="179" spans="1:11" ht="13.5" collapsed="1">
      <c r="A179" s="152"/>
      <c r="B179" s="152"/>
      <c r="C179" s="153"/>
      <c r="D179" s="44" t="s">
        <v>52</v>
      </c>
      <c r="E179" s="45"/>
      <c r="F179" s="45"/>
      <c r="G179" s="109"/>
      <c r="H179" s="36"/>
      <c r="I179" s="110"/>
      <c r="J179" s="36"/>
      <c r="K179" s="60"/>
    </row>
    <row r="180" spans="1:11" ht="13.5">
      <c r="A180" s="156">
        <f>A178+1</f>
        <v>141</v>
      </c>
      <c r="B180" s="157"/>
      <c r="C180" s="158"/>
      <c r="D180" s="55" t="s">
        <v>143</v>
      </c>
      <c r="E180" s="48" t="s">
        <v>41</v>
      </c>
      <c r="F180" s="51">
        <v>15</v>
      </c>
      <c r="G180" s="162"/>
      <c r="H180" s="40">
        <f>G180*F180</f>
        <v>0</v>
      </c>
      <c r="I180" s="162"/>
      <c r="J180" s="40">
        <f>I180*F180</f>
        <v>0</v>
      </c>
      <c r="K180" s="41">
        <f>J180+H180</f>
        <v>0</v>
      </c>
    </row>
    <row r="181" spans="1:11" ht="13.5">
      <c r="A181" s="156">
        <f>A180+1</f>
        <v>142</v>
      </c>
      <c r="B181" s="157"/>
      <c r="C181" s="158"/>
      <c r="D181" s="55" t="s">
        <v>144</v>
      </c>
      <c r="E181" s="48" t="s">
        <v>41</v>
      </c>
      <c r="F181" s="51">
        <v>19</v>
      </c>
      <c r="G181" s="162"/>
      <c r="H181" s="40">
        <f>G181*F181</f>
        <v>0</v>
      </c>
      <c r="I181" s="162"/>
      <c r="J181" s="40">
        <f>I181*F181</f>
        <v>0</v>
      </c>
      <c r="K181" s="41">
        <f>J181+H181</f>
        <v>0</v>
      </c>
    </row>
    <row r="182" spans="1:11" ht="13.5" collapsed="1">
      <c r="A182" s="152"/>
      <c r="B182" s="152"/>
      <c r="C182" s="153"/>
      <c r="D182" s="44" t="s">
        <v>27</v>
      </c>
      <c r="E182" s="45"/>
      <c r="F182" s="45"/>
      <c r="G182" s="109"/>
      <c r="H182" s="36"/>
      <c r="I182" s="110"/>
      <c r="J182" s="36"/>
      <c r="K182" s="60"/>
    </row>
    <row r="183" spans="1:11" s="43" customFormat="1" ht="13.5">
      <c r="A183" s="156">
        <f>A181+1</f>
        <v>143</v>
      </c>
      <c r="B183" s="157"/>
      <c r="C183" s="158"/>
      <c r="D183" s="47" t="s">
        <v>249</v>
      </c>
      <c r="E183" s="48" t="s">
        <v>175</v>
      </c>
      <c r="F183" s="51">
        <v>1</v>
      </c>
      <c r="G183" s="162"/>
      <c r="H183" s="40">
        <f>G183*F183</f>
        <v>0</v>
      </c>
      <c r="I183" s="162"/>
      <c r="J183" s="40">
        <f>I183*F183</f>
        <v>0</v>
      </c>
      <c r="K183" s="41">
        <f>J183+H183</f>
        <v>0</v>
      </c>
    </row>
    <row r="184" spans="1:11" s="43" customFormat="1" ht="13.5">
      <c r="A184" s="156">
        <f>A183+1</f>
        <v>144</v>
      </c>
      <c r="B184" s="157"/>
      <c r="C184" s="158"/>
      <c r="D184" s="47" t="s">
        <v>248</v>
      </c>
      <c r="E184" s="48" t="s">
        <v>175</v>
      </c>
      <c r="F184" s="51">
        <v>1</v>
      </c>
      <c r="G184" s="162"/>
      <c r="H184" s="40">
        <f>G184*F184</f>
        <v>0</v>
      </c>
      <c r="I184" s="162"/>
      <c r="J184" s="40">
        <f>I184*F184</f>
        <v>0</v>
      </c>
      <c r="K184" s="41">
        <f>J184+H184</f>
        <v>0</v>
      </c>
    </row>
    <row r="185" spans="1:11" ht="13.5" collapsed="1">
      <c r="A185" s="152"/>
      <c r="B185" s="152"/>
      <c r="C185" s="153"/>
      <c r="D185" s="44" t="s">
        <v>32</v>
      </c>
      <c r="E185" s="45"/>
      <c r="F185" s="45"/>
      <c r="G185" s="109"/>
      <c r="H185" s="36"/>
      <c r="I185" s="110"/>
      <c r="J185" s="36"/>
      <c r="K185" s="60"/>
    </row>
    <row r="186" spans="1:11" ht="13.5">
      <c r="A186" s="156">
        <f>A184+1</f>
        <v>145</v>
      </c>
      <c r="B186" s="157"/>
      <c r="C186" s="158"/>
      <c r="D186" s="59" t="s">
        <v>170</v>
      </c>
      <c r="E186" s="48" t="s">
        <v>175</v>
      </c>
      <c r="F186" s="51">
        <v>1</v>
      </c>
      <c r="G186" s="162"/>
      <c r="H186" s="40">
        <f aca="true" t="shared" si="22" ref="H186:H191">G186*F186</f>
        <v>0</v>
      </c>
      <c r="I186" s="162"/>
      <c r="J186" s="40">
        <f aca="true" t="shared" si="23" ref="J186:J191">I186*F186</f>
        <v>0</v>
      </c>
      <c r="K186" s="41">
        <f aca="true" t="shared" si="24" ref="K186:K191">J186+H186</f>
        <v>0</v>
      </c>
    </row>
    <row r="187" spans="1:11" ht="13.5">
      <c r="A187" s="156">
        <f>A186+1</f>
        <v>146</v>
      </c>
      <c r="B187" s="157"/>
      <c r="C187" s="158"/>
      <c r="D187" s="59" t="s">
        <v>171</v>
      </c>
      <c r="E187" s="48" t="s">
        <v>175</v>
      </c>
      <c r="F187" s="51">
        <v>1</v>
      </c>
      <c r="G187" s="162"/>
      <c r="H187" s="40">
        <f t="shared" si="22"/>
        <v>0</v>
      </c>
      <c r="I187" s="162"/>
      <c r="J187" s="40">
        <f t="shared" si="23"/>
        <v>0</v>
      </c>
      <c r="K187" s="41">
        <f t="shared" si="24"/>
        <v>0</v>
      </c>
    </row>
    <row r="188" spans="1:11" ht="13.5">
      <c r="A188" s="156">
        <f>A187+1</f>
        <v>147</v>
      </c>
      <c r="B188" s="157"/>
      <c r="C188" s="158"/>
      <c r="D188" s="58" t="s">
        <v>172</v>
      </c>
      <c r="E188" s="48" t="s">
        <v>176</v>
      </c>
      <c r="F188" s="51">
        <v>16</v>
      </c>
      <c r="G188" s="162"/>
      <c r="H188" s="40">
        <f t="shared" si="22"/>
        <v>0</v>
      </c>
      <c r="I188" s="162"/>
      <c r="J188" s="40">
        <f t="shared" si="23"/>
        <v>0</v>
      </c>
      <c r="K188" s="41">
        <f t="shared" si="24"/>
        <v>0</v>
      </c>
    </row>
    <row r="189" spans="1:11" ht="13.5">
      <c r="A189" s="156">
        <f>A188+1</f>
        <v>148</v>
      </c>
      <c r="B189" s="157"/>
      <c r="C189" s="158"/>
      <c r="D189" s="47" t="s">
        <v>247</v>
      </c>
      <c r="E189" s="48" t="s">
        <v>175</v>
      </c>
      <c r="F189" s="51">
        <v>1</v>
      </c>
      <c r="G189" s="162"/>
      <c r="H189" s="40">
        <f>G189*F189</f>
        <v>0</v>
      </c>
      <c r="I189" s="162"/>
      <c r="J189" s="40">
        <f>I189*F189</f>
        <v>0</v>
      </c>
      <c r="K189" s="41">
        <f>J189+H189</f>
        <v>0</v>
      </c>
    </row>
    <row r="190" spans="1:11" ht="13.5">
      <c r="A190" s="156">
        <f>A189+1</f>
        <v>149</v>
      </c>
      <c r="B190" s="157"/>
      <c r="C190" s="158"/>
      <c r="D190" s="58" t="s">
        <v>173</v>
      </c>
      <c r="E190" s="48" t="s">
        <v>175</v>
      </c>
      <c r="F190" s="51">
        <v>1</v>
      </c>
      <c r="G190" s="162"/>
      <c r="H190" s="40">
        <f t="shared" si="22"/>
        <v>0</v>
      </c>
      <c r="I190" s="162"/>
      <c r="J190" s="40">
        <f t="shared" si="23"/>
        <v>0</v>
      </c>
      <c r="K190" s="41">
        <f t="shared" si="24"/>
        <v>0</v>
      </c>
    </row>
    <row r="191" spans="1:11" ht="13.5">
      <c r="A191" s="156">
        <f>A190+1</f>
        <v>150</v>
      </c>
      <c r="B191" s="157"/>
      <c r="C191" s="158"/>
      <c r="D191" s="58" t="s">
        <v>174</v>
      </c>
      <c r="E191" s="48" t="s">
        <v>175</v>
      </c>
      <c r="F191" s="51">
        <v>1</v>
      </c>
      <c r="G191" s="162"/>
      <c r="H191" s="40">
        <f t="shared" si="22"/>
        <v>0</v>
      </c>
      <c r="I191" s="162"/>
      <c r="J191" s="40">
        <f t="shared" si="23"/>
        <v>0</v>
      </c>
      <c r="K191" s="41">
        <f t="shared" si="24"/>
        <v>0</v>
      </c>
    </row>
    <row r="192" spans="1:11" ht="13.5" collapsed="1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1:11" s="39" customFormat="1" ht="15">
      <c r="A193" s="160" t="s">
        <v>20</v>
      </c>
      <c r="B193" s="160"/>
      <c r="C193" s="161"/>
      <c r="D193" s="161"/>
      <c r="E193" s="161"/>
      <c r="F193" s="161"/>
      <c r="G193" s="161"/>
      <c r="H193" s="161"/>
      <c r="I193" s="161"/>
      <c r="J193" s="161"/>
      <c r="K193" s="61">
        <f>SUM(K5:K191)</f>
        <v>0</v>
      </c>
    </row>
    <row r="195" spans="1:11" ht="40.5" customHeight="1">
      <c r="A195" s="173" t="s">
        <v>53</v>
      </c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</row>
  </sheetData>
  <sheetProtection password="93A6" sheet="1" objects="1" scenarios="1"/>
  <autoFilter ref="B3:B195"/>
  <mergeCells count="5">
    <mergeCell ref="A1:K1"/>
    <mergeCell ref="A2:F2"/>
    <mergeCell ref="G2:H2"/>
    <mergeCell ref="I2:J2"/>
    <mergeCell ref="A195:K195"/>
  </mergeCells>
  <printOptions/>
  <pageMargins left="0.7875" right="0.7875" top="0.7875" bottom="1.1784722222222221" header="0.5118055555555555" footer="0.5118055555555555"/>
  <pageSetup fitToHeight="4" fitToWidth="1" horizontalDpi="300" verticalDpi="3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 JV</dc:creator>
  <cp:keywords/>
  <dc:description/>
  <cp:lastModifiedBy>Michálek Vladimír</cp:lastModifiedBy>
  <cp:lastPrinted>2013-09-06T05:55:27Z</cp:lastPrinted>
  <dcterms:created xsi:type="dcterms:W3CDTF">2013-09-19T15:16:17Z</dcterms:created>
  <dcterms:modified xsi:type="dcterms:W3CDTF">2015-07-28T09:40:33Z</dcterms:modified>
  <cp:category/>
  <cp:version/>
  <cp:contentType/>
  <cp:contentStatus/>
</cp:coreProperties>
</file>