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0" yWindow="780" windowWidth="25600" windowHeight="16060" tabRatio="286" activeTab="0"/>
  </bookViews>
  <sheets>
    <sheet name="Rekapitulace" sheetId="1" r:id="rId1"/>
    <sheet name="Rozpocet" sheetId="2" r:id="rId2"/>
  </sheets>
  <definedNames>
    <definedName name="__shared_2_0_0">"a1"*"b1"</definedName>
    <definedName name="__shared_2_1_0">"a1"*"d1"</definedName>
    <definedName name="__shared_2_10_0">"a1"*"d1"</definedName>
    <definedName name="__shared_2_11_0">"a1"+"c1"</definedName>
    <definedName name="__shared_2_12_0">"b1"*"a1"</definedName>
    <definedName name="__shared_2_13_0">"d1"*"a1"</definedName>
    <definedName name="__shared_2_14_0">"c1"+"a1"</definedName>
    <definedName name="__shared_2_15_0">"b1"*"a1"</definedName>
    <definedName name="__shared_2_16_0">"d1"*"a1"</definedName>
    <definedName name="__shared_2_17_0">"c1"+"a1"</definedName>
    <definedName name="__shared_2_18_0">"a1"+1</definedName>
    <definedName name="__shared_2_2_0">"a1"+"c1"</definedName>
    <definedName name="__shared_2_3_0">"a1"*"b1"</definedName>
    <definedName name="__shared_2_4_0">"a1"*"d1"</definedName>
    <definedName name="__shared_2_5_0">"a1"+"c1"</definedName>
    <definedName name="__shared_2_6_0">"a1"*"b1"</definedName>
    <definedName name="__shared_2_7_0">"a1"*"d1"</definedName>
    <definedName name="__shared_2_8_0">"a1"+"c1"</definedName>
    <definedName name="__shared_2_9_0">"a1"*"b1"</definedName>
    <definedName name="_xlnm_Print_Area" localSheetId="0">'Rekapitulace'!$A$1:$F$31</definedName>
    <definedName name="_xlnm_Print_Area" localSheetId="1">'Rozpocet'!$A$1:$K$79</definedName>
    <definedName name="_xlnm_Print_Area_0" localSheetId="0">'Rekapitulace'!$A$1:$F$31</definedName>
    <definedName name="_xlnm_Print_Area_0" localSheetId="1">'Rozpocet'!$A$1:$K$61</definedName>
    <definedName name="_xlnm_Print_Area_0_0" localSheetId="0">'Rekapitulace'!$A$1:$F$31</definedName>
    <definedName name="_xlnm_Print_Area_0_0" localSheetId="1">'Rozpocet'!$A$1:$K$76</definedName>
    <definedName name="_xlnm_Print_Area_0_0_0" localSheetId="0">'Rekapitulace'!$A$1:$F$31</definedName>
    <definedName name="_xlnm_Print_Area_0_0_0" localSheetId="1">'Rozpocet'!$A$1:$K$61</definedName>
    <definedName name="_xlnm_Print_Area_0_0_0_0" localSheetId="0">'Rekapitulace'!$A$1:$F$31</definedName>
    <definedName name="_xlnm_Print_Area_0_0_0_0" localSheetId="1">'Rozpocet'!$A$1:$K$76</definedName>
    <definedName name="_xlnm_Print_Area_0_0_0_0_0" localSheetId="0">'Rekapitulace'!$A$1:$F$31</definedName>
    <definedName name="_xlnm_Print_Area_0_0_0_0_0" localSheetId="1">'Rozpocet'!$A$1:$K$61</definedName>
    <definedName name="_xlnm_Print_Area_0_0_0_0_0_0" localSheetId="0">'Rekapitulace'!$A$1:$F$31</definedName>
    <definedName name="_xlnm_Print_Area_0_0_0_0_0_0" localSheetId="1">'Rozpocet'!$A$1:$K$76</definedName>
    <definedName name="_xlnm_Print_Area_0_0_0_0_0_0_0" localSheetId="0">'Rekapitulace'!$A$1:$F$31</definedName>
    <definedName name="_xlnm_Print_Area_0_0_0_0_0_0_0" localSheetId="1">'Rozpocet'!$A$1:$K$61</definedName>
    <definedName name="_xlnm_Print_Area_0_0_0_0_0_0_0_0" localSheetId="0">'Rekapitulace'!$A$1:$F$31</definedName>
    <definedName name="_xlnm_Print_Area_0_0_0_0_0_0_0_0" localSheetId="1">'Rozpocet'!$A$1:$K$61</definedName>
    <definedName name="_xlnm_Print_Area_0_0_0_0_0_0_0_0_0" localSheetId="0">'Rekapitulace'!$A$1:$F$31</definedName>
    <definedName name="_xlnm_Print_Area_0_0_0_0_0_0_0_0_0" localSheetId="1">'Rozpocet'!$A$1:$K$61</definedName>
    <definedName name="_xlnm_Print_Area_0_0_0_0_0_0_0_0_0_0" localSheetId="0">'Rekapitulace'!$A$1:$F$31</definedName>
    <definedName name="_xlnm_Print_Area_0_0_0_0_0_0_0_0_0_0" localSheetId="1">'Rozpocet'!$A$1:$K$61</definedName>
    <definedName name="_xlnm_Print_Area_0_0_0_0_0_0_0_0_0_0_0" localSheetId="0">'Rekapitulace'!$A$5:$F$31</definedName>
    <definedName name="_xlnm_Print_Area_0_0_0_0_0_0_0_0_0_0_0" localSheetId="1">'Rozpocet'!$A$1:$K$57</definedName>
    <definedName name="kurz_EU" localSheetId="0">"#ref!"</definedName>
    <definedName name="kurz_EU">"#ref!"</definedName>
    <definedName name="kurz_usd" localSheetId="0">"#ref!"</definedName>
    <definedName name="kurz_usd">"#ref!"</definedName>
    <definedName name="marze_hw" localSheetId="0">"#ref!"</definedName>
    <definedName name="marze_hw">"#ref!"</definedName>
    <definedName name="marze_sluzby">"#ref!"</definedName>
    <definedName name="marze_sw">"#ref!"</definedName>
    <definedName name="_xlnm.Print_Area" localSheetId="0">'Rekapitulace'!$A$1:$F$31</definedName>
    <definedName name="_xlnm.Print_Area" localSheetId="1">'Rozpocet'!$A$1:$K$79</definedName>
  </definedNames>
  <calcPr fullCalcOnLoad="1"/>
</workbook>
</file>

<file path=xl/sharedStrings.xml><?xml version="1.0" encoding="utf-8"?>
<sst xmlns="http://schemas.openxmlformats.org/spreadsheetml/2006/main" count="182" uniqueCount="128">
  <si>
    <t>NÁZEV AKCE:</t>
  </si>
  <si>
    <t>ČÍSLO PROJEKTU:</t>
  </si>
  <si>
    <t>VERZE:</t>
  </si>
  <si>
    <t>01</t>
  </si>
  <si>
    <t>DATUM:</t>
  </si>
  <si>
    <t>p.č.</t>
  </si>
  <si>
    <t>%</t>
  </si>
  <si>
    <t>základ</t>
  </si>
  <si>
    <t>cena /Kč/</t>
  </si>
  <si>
    <t>Materiál montážní</t>
  </si>
  <si>
    <t>Prořez</t>
  </si>
  <si>
    <t>Materiál podružný</t>
  </si>
  <si>
    <t>Montáže</t>
  </si>
  <si>
    <t>PPV pro elektromontáže</t>
  </si>
  <si>
    <t>Materiál+výkony celkem</t>
  </si>
  <si>
    <t>Demontáže</t>
  </si>
  <si>
    <t>Ostatní náklady</t>
  </si>
  <si>
    <t>NÁKLADY hl.III celkem</t>
  </si>
  <si>
    <t>zařízení staveniště</t>
  </si>
  <si>
    <t>NÁKLADY hl.VI celkem</t>
  </si>
  <si>
    <t>Kompletační činnost</t>
  </si>
  <si>
    <t>Mimostaveništní doprava</t>
  </si>
  <si>
    <t>NÁKLADY hl.XI celkem</t>
  </si>
  <si>
    <t>CENA bez DPH</t>
  </si>
  <si>
    <t>POLOŽKY ROZPOČTU</t>
  </si>
  <si>
    <t>MATERIÁL</t>
  </si>
  <si>
    <t>INSTALACE</t>
  </si>
  <si>
    <t>CENA CELKEM</t>
  </si>
  <si>
    <t>Pol.</t>
  </si>
  <si>
    <t>Číslo</t>
  </si>
  <si>
    <t>Obchodní název</t>
  </si>
  <si>
    <t>MJ</t>
  </si>
  <si>
    <t>Počet</t>
  </si>
  <si>
    <t>Cena/MJ</t>
  </si>
  <si>
    <t>Celkem</t>
  </si>
  <si>
    <t>Žlaby PVC, Mars a příslušeství</t>
  </si>
  <si>
    <t>m</t>
  </si>
  <si>
    <t>ks</t>
  </si>
  <si>
    <t>Spojovací sada žlabu M8 (balení:100 ks šroub vrat. M8x15; 100 ks matice límcová M8) pozink</t>
  </si>
  <si>
    <t>sada</t>
  </si>
  <si>
    <t>Kotvící materiál</t>
  </si>
  <si>
    <t>Sprej zinkový - zinek 98% 400ml</t>
  </si>
  <si>
    <t>Příchytky, stahovací pásky</t>
  </si>
  <si>
    <t>Stahovací páska 4,8x430 mm s UV filtrem</t>
  </si>
  <si>
    <t>Stahovací páska 7,6x380mm s UV filtrem</t>
  </si>
  <si>
    <t>Páska izolační</t>
  </si>
  <si>
    <t>Tmely, ostatní</t>
  </si>
  <si>
    <t>Tmel silikonový bílý</t>
  </si>
  <si>
    <t>Tmel akrylátový bílý</t>
  </si>
  <si>
    <t>Montážní pěna PUR 750 ml</t>
  </si>
  <si>
    <t>Tmel protipožární CP 611A</t>
  </si>
  <si>
    <t>Průrazy, ucpávky</t>
  </si>
  <si>
    <t>Provedení průrazu vč.zapravení do L=60cm</t>
  </si>
  <si>
    <t>Provedení protipožární ucpávky</t>
  </si>
  <si>
    <t>Ostatní výkony</t>
  </si>
  <si>
    <t>hod</t>
  </si>
  <si>
    <t>Demontáže a přesuny</t>
  </si>
  <si>
    <t>Úklidové práce po instalaci a ekologická likvidace vzniklého odpadu</t>
  </si>
  <si>
    <t>kpl</t>
  </si>
  <si>
    <t>Inženýrská činnost a technická podpora (KD aj.)</t>
  </si>
  <si>
    <t>CELKEM:</t>
  </si>
  <si>
    <t>Výrobce</t>
  </si>
  <si>
    <t xml:space="preserve">Uchazeč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</si>
  <si>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Víko žlabu LINEAR VL   100 "SZ" 0,8mm</t>
  </si>
  <si>
    <t>Spojka víka žlabu LINEAR SVL-50</t>
  </si>
  <si>
    <t>Ochranný obvodový lem žlabu LINEAR OLL 1</t>
  </si>
  <si>
    <t>Ochranný obvodový lem dvojitý žlabu LINEAR OLL 2</t>
  </si>
  <si>
    <t>Spojka žlabu LINEAR  SL 1/50 "SZ" (120mm)</t>
  </si>
  <si>
    <t>Trubky a příslušenství</t>
  </si>
  <si>
    <t>Kabely a vodiče silové</t>
  </si>
  <si>
    <t>Dodávky zařízení</t>
  </si>
  <si>
    <t>Doprava dodávek</t>
  </si>
  <si>
    <t>Přesun dodávek</t>
  </si>
  <si>
    <t>Výchozí revize</t>
  </si>
  <si>
    <t>Stavební přípomoce, průrazy, zapravení aj</t>
  </si>
  <si>
    <t>Projektová dokumentace skutečného provedení stavby dle standardů Čepro a.s.</t>
  </si>
  <si>
    <t>Žlab LINEAR 1   100/50 "SZ" 0,8mm, podpěry 2,0m</t>
  </si>
  <si>
    <t>Lišta hranatá, 20x20mm</t>
  </si>
  <si>
    <t>Koncový díl (záslepka) žlabu LINEAR  KDL  100/50 "SZ"</t>
  </si>
  <si>
    <t>T-kus verikální žlabu LINEAR  TVL 100/50 "SZ"</t>
  </si>
  <si>
    <t>Držák nástěnný (stupačkový) žlabu LINEAR DNL  100 "SZ"</t>
  </si>
  <si>
    <t>Nosník žlabu LINEAR NL  100 "SZ"</t>
  </si>
  <si>
    <t>CYKY 3 x 1,5</t>
  </si>
  <si>
    <t>CYKY 5 x 6</t>
  </si>
  <si>
    <t>Označovací štítky, pásky</t>
  </si>
  <si>
    <t>Kabely sdělovací - telefonní, ostatní</t>
  </si>
  <si>
    <t>J-Y(St)Y 4x2x0,8 Lg</t>
  </si>
  <si>
    <t>Kabely sdělovací - cat.5e stíněné</t>
  </si>
  <si>
    <t>Zásuvka 3f, vestavná, IP44, např. ABB</t>
  </si>
  <si>
    <t>Vypínače</t>
  </si>
  <si>
    <t>Vypínač řazení 5, vestavný, IP44, např. ABB - Tango</t>
  </si>
  <si>
    <t>Zásuvka 1f, vestavná, IP44, např. ABB - Tango</t>
  </si>
  <si>
    <t>Zásuvky silové</t>
  </si>
  <si>
    <t>Rozvaděče NN</t>
  </si>
  <si>
    <t>Rozvaděč RS1 komplet, včetně zapojení vývodů v nástěnném modulárním provedení - vyzbroj dle výkresové dokumentace</t>
  </si>
  <si>
    <t>Osvětlení</t>
  </si>
  <si>
    <t>LED reflektor 30W např. SMD RLEDF02-30W/3500K, 2100lm</t>
  </si>
  <si>
    <t>Reflektor LED s čidlem pohybu, např. RLEDF02-30W/PIR 3500K, 2460lm</t>
  </si>
  <si>
    <t>Demontáž a opětovná montáž zdvojené podlahy cca 14m</t>
  </si>
  <si>
    <t>Koordinace s ostatními profesemi</t>
  </si>
  <si>
    <t>Výkopy</t>
  </si>
  <si>
    <t>Řezání spáry v betonu do 10cm</t>
  </si>
  <si>
    <t>Úprava ve stáv.silovém rozvaděči R-1, doplnění jističe, svorek, kabeláže a připojení</t>
  </si>
  <si>
    <t>Trubka ohebná PP EN, střední mechanická pevnost Ø25mm, bezhalogenová</t>
  </si>
  <si>
    <t>Systém ACS</t>
  </si>
  <si>
    <t>AMC zdroj s integrací pro UPS (APS-PBC-60)</t>
  </si>
  <si>
    <t>AMC montážní skříň VDS (AEC-AMC2-VDS1)</t>
  </si>
  <si>
    <t>AMC Wiegand 4-rozšiřující modul o 4 čtečky (API-AMC2-4WE)</t>
  </si>
  <si>
    <t>Elektrický otvírač nizkoodběrový s monitorovacím kontaktem, reverzní, např. 37RR</t>
  </si>
  <si>
    <t>Čelní plech pro elektrický otvírač</t>
  </si>
  <si>
    <t>Baterie, 12V 7 AH (D126)</t>
  </si>
  <si>
    <t>R10 Wiegand Iclass Mullion Reader (64-bit format), also compatible with Mifare CSN cards (64-bit format)  (ARD-R10EMEA-000)</t>
  </si>
  <si>
    <t>Magnetický kontakt, včetně propojovací krabičky</t>
  </si>
  <si>
    <t>Přechodová kovová ohebná trubka 16mm</t>
  </si>
  <si>
    <t>14Z030</t>
  </si>
  <si>
    <t>05/2014</t>
  </si>
  <si>
    <t>PŘÍSTAVEK DC ROUDNICE NAD LABEM</t>
  </si>
  <si>
    <t>Rekapitulace ceny - Přístavek DC</t>
  </si>
  <si>
    <t>Položkový rozpočet – Přístavek DC</t>
  </si>
  <si>
    <t>Montáž, konfigurace a oživení systému</t>
  </si>
  <si>
    <t>Kabel F/UTP Cat.5e 4x2xAWG24, 100MHz, venkovní provedení</t>
  </si>
  <si>
    <t>Oplocení</t>
  </si>
  <si>
    <t>Rámové oplocení, vč. sloupků a vzpěr (min.výška oplocení 1730, zemní práce, jádrové vývrty, beton.patky,  barva zelená – poplastováné – viz TZ stavba)</t>
  </si>
  <si>
    <t>Dvoukřídlová brána, včetně sloupků (min.výška 1730, šířka 3500, zemní práce, jádrové vývrty, bet.patky, barva RAL 6016 – viz TZ stavba)</t>
  </si>
  <si>
    <t>Jednokřídlová brána, včetně sloupků (min.výška 1730, šířka 1100, zemní práce, jádrové vývrty, bet.patky, barva RAL 6016 – viz TZ stavba)</t>
  </si>
  <si>
    <t>Oplocení dodávka</t>
  </si>
  <si>
    <t>Oplocení montáž</t>
  </si>
  <si>
    <t>Dodávky 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</si>
</sst>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  <numFmt numFmtId="166" formatCode="\ * #,##0.00&quot; Kč &quot;;\-* #,##0.00&quot; Kč &quot;;\ * \-#&quot; Kč &quot;;@\ "/>
    <numFmt numFmtId="167" formatCode="#\ ###\ ##0;#\ ###\ ##0"/>
    <numFmt numFmtId="168" formatCode="#\ ###\ ##0.00"/>
    <numFmt numFmtId="169" formatCode="#,##0.00&quot;     &quot;;\-#,##0.00&quot;     &quot;"/>
    <numFmt numFmtId="170" formatCode="#,##0\ &quot;Kč&quot;"/>
    <numFmt numFmtId="171" formatCode="#,##0.00\ &quot;Kč&quot;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b/>
      <sz val="8"/>
      <color indexed="53"/>
      <name val="Arial"/>
      <family val="0"/>
    </font>
    <font>
      <b/>
      <sz val="11"/>
      <color indexed="53"/>
      <name val="Arial"/>
      <family val="0"/>
    </font>
    <font>
      <b/>
      <sz val="12"/>
      <color indexed="53"/>
      <name val="Arial"/>
      <family val="0"/>
    </font>
    <font>
      <sz val="8"/>
      <color indexed="5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FF0000"/>
      <name val="Arial"/>
      <family val="0"/>
    </font>
    <font>
      <b/>
      <sz val="11"/>
      <color rgb="FFFF0000"/>
      <name val="Arial"/>
      <family val="0"/>
    </font>
    <font>
      <b/>
      <sz val="12"/>
      <color rgb="FFFF0000"/>
      <name val="Arial"/>
      <family val="0"/>
    </font>
    <font>
      <sz val="8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5" applyNumberFormat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4" fontId="0" fillId="0" borderId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47" applyFont="1">
      <alignment/>
      <protection/>
    </xf>
    <xf numFmtId="0" fontId="3" fillId="0" borderId="0" xfId="48" applyFont="1" applyBorder="1" applyAlignment="1">
      <alignment vertical="center" wrapText="1"/>
      <protection/>
    </xf>
    <xf numFmtId="49" fontId="4" fillId="0" borderId="0" xfId="48" applyNumberFormat="1" applyFont="1" applyBorder="1" applyAlignment="1">
      <alignment horizontal="left"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6" fillId="0" borderId="0" xfId="47" applyFont="1" applyAlignment="1">
      <alignment horizontal="left" vertical="center"/>
      <protection/>
    </xf>
    <xf numFmtId="49" fontId="4" fillId="0" borderId="0" xfId="48" applyNumberFormat="1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4" fillId="0" borderId="0" xfId="48" applyNumberFormat="1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6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8" applyFont="1" applyBorder="1" applyAlignment="1">
      <alignment vertical="center"/>
      <protection/>
    </xf>
    <xf numFmtId="0" fontId="8" fillId="0" borderId="0" xfId="47" applyFont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left" vertical="center"/>
      <protection/>
    </xf>
    <xf numFmtId="165" fontId="8" fillId="0" borderId="0" xfId="47" applyNumberFormat="1" applyFont="1" applyBorder="1" applyAlignment="1">
      <alignment horizontal="left" vertical="center"/>
      <protection/>
    </xf>
    <xf numFmtId="0" fontId="8" fillId="0" borderId="0" xfId="47" applyFont="1" applyBorder="1" applyAlignment="1">
      <alignment horizontal="right" vertical="center"/>
      <protection/>
    </xf>
    <xf numFmtId="165" fontId="8" fillId="0" borderId="0" xfId="46" applyNumberFormat="1" applyFont="1" applyBorder="1" applyAlignment="1" applyProtection="1">
      <alignment horizontal="right" vertical="center"/>
      <protection locked="0"/>
    </xf>
    <xf numFmtId="10" fontId="8" fillId="0" borderId="0" xfId="47" applyNumberFormat="1" applyFont="1" applyBorder="1" applyAlignment="1">
      <alignment horizontal="right" vertical="center"/>
      <protection/>
    </xf>
    <xf numFmtId="0" fontId="9" fillId="0" borderId="0" xfId="47" applyFont="1" applyBorder="1" applyAlignment="1">
      <alignment horizontal="right" vertical="center"/>
      <protection/>
    </xf>
    <xf numFmtId="165" fontId="9" fillId="0" borderId="0" xfId="46" applyNumberFormat="1" applyFont="1" applyBorder="1" applyAlignment="1" applyProtection="1">
      <alignment horizontal="right" vertical="center"/>
      <protection locked="0"/>
    </xf>
    <xf numFmtId="0" fontId="9" fillId="0" borderId="0" xfId="47" applyFont="1">
      <alignment/>
      <protection/>
    </xf>
    <xf numFmtId="0" fontId="8" fillId="0" borderId="0" xfId="47" applyFont="1" applyBorder="1">
      <alignment/>
      <protection/>
    </xf>
    <xf numFmtId="49" fontId="8" fillId="0" borderId="0" xfId="47" applyNumberFormat="1" applyFont="1" applyBorder="1">
      <alignment/>
      <protection/>
    </xf>
    <xf numFmtId="2" fontId="8" fillId="0" borderId="0" xfId="47" applyNumberFormat="1" applyFont="1" applyBorder="1">
      <alignment/>
      <protection/>
    </xf>
    <xf numFmtId="167" fontId="8" fillId="0" borderId="0" xfId="47" applyNumberFormat="1" applyFont="1" applyBorder="1">
      <alignment/>
      <protection/>
    </xf>
    <xf numFmtId="168" fontId="8" fillId="0" borderId="0" xfId="47" applyNumberFormat="1" applyFont="1" applyBorder="1">
      <alignment/>
      <protection/>
    </xf>
    <xf numFmtId="0" fontId="1" fillId="0" borderId="0" xfId="47" applyFont="1" applyBorder="1">
      <alignment/>
      <protection/>
    </xf>
    <xf numFmtId="49" fontId="1" fillId="0" borderId="0" xfId="47" applyNumberFormat="1" applyFont="1" applyBorder="1">
      <alignment/>
      <protection/>
    </xf>
    <xf numFmtId="2" fontId="1" fillId="0" borderId="0" xfId="47" applyNumberFormat="1" applyFont="1" applyBorder="1">
      <alignment/>
      <protection/>
    </xf>
    <xf numFmtId="167" fontId="1" fillId="0" borderId="0" xfId="47" applyNumberFormat="1" applyFont="1" applyBorder="1">
      <alignment/>
      <protection/>
    </xf>
    <xf numFmtId="168" fontId="1" fillId="0" borderId="0" xfId="47" applyNumberFormat="1" applyFont="1" applyBorder="1">
      <alignment/>
      <protection/>
    </xf>
    <xf numFmtId="49" fontId="10" fillId="0" borderId="0" xfId="48" applyNumberFormat="1" applyFont="1" applyBorder="1" applyAlignment="1">
      <alignment horizontal="left" vertical="center"/>
      <protection/>
    </xf>
    <xf numFmtId="49" fontId="11" fillId="0" borderId="0" xfId="48" applyNumberFormat="1" applyFont="1" applyBorder="1" applyAlignment="1">
      <alignment horizontal="left" vertical="center"/>
      <protection/>
    </xf>
    <xf numFmtId="165" fontId="10" fillId="0" borderId="0" xfId="48" applyNumberFormat="1" applyFont="1" applyBorder="1" applyAlignment="1">
      <alignment horizontal="left" vertical="center"/>
      <protection/>
    </xf>
    <xf numFmtId="165" fontId="10" fillId="0" borderId="0" xfId="48" applyNumberFormat="1" applyFont="1" applyBorder="1" applyAlignment="1">
      <alignment vertical="center"/>
      <protection/>
    </xf>
    <xf numFmtId="0" fontId="11" fillId="0" borderId="0" xfId="48" applyFont="1" applyBorder="1" applyAlignment="1">
      <alignment horizontal="right" vertical="center"/>
      <protection/>
    </xf>
    <xf numFmtId="0" fontId="12" fillId="0" borderId="0" xfId="45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65" fontId="15" fillId="0" borderId="10" xfId="46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7" fillId="0" borderId="0" xfId="45" applyFont="1" applyAlignment="1">
      <alignment vertical="center" wrapText="1"/>
      <protection/>
    </xf>
    <xf numFmtId="0" fontId="14" fillId="0" borderId="11" xfId="48" applyFont="1" applyBorder="1" applyAlignment="1">
      <alignment horizontal="left" vertical="center" wrapText="1"/>
      <protection/>
    </xf>
    <xf numFmtId="0" fontId="14" fillId="0" borderId="0" xfId="48" applyFont="1" applyBorder="1" applyAlignment="1">
      <alignment horizontal="left" vertical="center" wrapText="1"/>
      <protection/>
    </xf>
    <xf numFmtId="49" fontId="14" fillId="0" borderId="0" xfId="48" applyNumberFormat="1" applyFont="1" applyBorder="1" applyAlignment="1">
      <alignment horizontal="left" vertical="center" wrapText="1"/>
      <protection/>
    </xf>
    <xf numFmtId="165" fontId="14" fillId="0" borderId="0" xfId="48" applyNumberFormat="1" applyFont="1" applyBorder="1" applyAlignment="1">
      <alignment horizontal="left" vertical="center" wrapText="1"/>
      <protection/>
    </xf>
    <xf numFmtId="0" fontId="14" fillId="0" borderId="0" xfId="48" applyFont="1" applyBorder="1" applyAlignment="1">
      <alignment horizontal="center" vertical="center" wrapText="1"/>
      <protection/>
    </xf>
    <xf numFmtId="0" fontId="14" fillId="0" borderId="12" xfId="48" applyFont="1" applyBorder="1" applyAlignment="1">
      <alignment horizontal="center" vertical="center" wrapText="1"/>
      <protection/>
    </xf>
    <xf numFmtId="169" fontId="14" fillId="0" borderId="11" xfId="46" applyNumberFormat="1" applyFont="1" applyBorder="1" applyAlignment="1" applyProtection="1">
      <alignment horizontal="center" vertical="center" wrapText="1"/>
      <protection/>
    </xf>
    <xf numFmtId="169" fontId="14" fillId="0" borderId="13" xfId="46" applyNumberFormat="1" applyFont="1" applyBorder="1" applyAlignment="1" applyProtection="1">
      <alignment horizontal="center" vertical="center" wrapText="1"/>
      <protection/>
    </xf>
    <xf numFmtId="169" fontId="14" fillId="0" borderId="10" xfId="46" applyNumberFormat="1" applyFont="1" applyBorder="1" applyAlignment="1" applyProtection="1">
      <alignment horizontal="center" vertical="center" wrapText="1"/>
      <protection/>
    </xf>
    <xf numFmtId="169" fontId="14" fillId="0" borderId="12" xfId="46" applyNumberFormat="1" applyFont="1" applyBorder="1" applyAlignment="1" applyProtection="1">
      <alignment horizontal="center" vertical="center" wrapText="1"/>
      <protection/>
    </xf>
    <xf numFmtId="169" fontId="14" fillId="0" borderId="14" xfId="46" applyNumberFormat="1" applyFont="1" applyBorder="1" applyAlignment="1" applyProtection="1">
      <alignment horizontal="center" vertical="center" wrapText="1"/>
      <protection/>
    </xf>
    <xf numFmtId="0" fontId="19" fillId="0" borderId="15" xfId="48" applyFont="1" applyBorder="1" applyAlignment="1">
      <alignment horizontal="center" vertical="center" wrapText="1"/>
      <protection/>
    </xf>
    <xf numFmtId="49" fontId="19" fillId="0" borderId="15" xfId="48" applyNumberFormat="1" applyFont="1" applyBorder="1" applyAlignment="1">
      <alignment horizontal="center" vertical="center" wrapText="1"/>
      <protection/>
    </xf>
    <xf numFmtId="0" fontId="19" fillId="0" borderId="15" xfId="48" applyFont="1" applyBorder="1" applyAlignment="1">
      <alignment horizontal="right" vertical="center" wrapText="1"/>
      <protection/>
    </xf>
    <xf numFmtId="166" fontId="19" fillId="0" borderId="15" xfId="46" applyFont="1" applyBorder="1" applyAlignment="1" applyProtection="1">
      <alignment horizontal="right" vertical="center" wrapText="1"/>
      <protection/>
    </xf>
    <xf numFmtId="166" fontId="20" fillId="0" borderId="15" xfId="46" applyFont="1" applyBorder="1" applyAlignment="1" applyProtection="1">
      <alignment horizontal="right" vertical="center" wrapText="1"/>
      <protection/>
    </xf>
    <xf numFmtId="165" fontId="19" fillId="0" borderId="15" xfId="46" applyNumberFormat="1" applyFont="1" applyBorder="1" applyAlignment="1" applyProtection="1">
      <alignment horizontal="right" vertical="center" wrapText="1"/>
      <protection/>
    </xf>
    <xf numFmtId="166" fontId="19" fillId="0" borderId="15" xfId="48" applyNumberFormat="1" applyFont="1" applyBorder="1" applyAlignment="1">
      <alignment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65" fontId="15" fillId="0" borderId="13" xfId="46" applyNumberFormat="1" applyFont="1" applyBorder="1" applyAlignment="1" applyProtection="1">
      <alignment horizontal="right" vertical="center" wrapText="1"/>
      <protection/>
    </xf>
    <xf numFmtId="165" fontId="15" fillId="0" borderId="0" xfId="46" applyNumberFormat="1" applyFont="1" applyBorder="1" applyAlignment="1" applyProtection="1">
      <alignment horizontal="right" vertical="center" wrapText="1"/>
      <protection/>
    </xf>
    <xf numFmtId="165" fontId="16" fillId="0" borderId="13" xfId="46" applyNumberFormat="1" applyFont="1" applyBorder="1" applyAlignment="1" applyProtection="1">
      <alignment vertical="center" wrapText="1"/>
      <protection/>
    </xf>
    <xf numFmtId="0" fontId="15" fillId="0" borderId="13" xfId="0" applyFont="1" applyBorder="1" applyAlignment="1">
      <alignment/>
    </xf>
    <xf numFmtId="165" fontId="15" fillId="0" borderId="0" xfId="0" applyNumberFormat="1" applyFont="1" applyFill="1" applyBorder="1" applyAlignment="1">
      <alignment horizontal="left" vertical="center" wrapText="1"/>
    </xf>
    <xf numFmtId="0" fontId="12" fillId="0" borderId="16" xfId="45" applyFont="1" applyBorder="1" applyAlignment="1">
      <alignment vertical="center" wrapText="1"/>
      <protection/>
    </xf>
    <xf numFmtId="165" fontId="22" fillId="0" borderId="0" xfId="48" applyNumberFormat="1" applyFont="1" applyBorder="1" applyAlignment="1">
      <alignment horizontal="left" vertical="center"/>
      <protection/>
    </xf>
    <xf numFmtId="0" fontId="17" fillId="0" borderId="0" xfId="45" applyFont="1" applyAlignment="1">
      <alignment vertical="center"/>
      <protection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13" xfId="0" applyFont="1" applyBorder="1" applyAlignment="1">
      <alignment vertical="center"/>
    </xf>
    <xf numFmtId="0" fontId="18" fillId="0" borderId="0" xfId="48" applyFont="1" applyBorder="1" applyAlignment="1">
      <alignment vertical="center" wrapText="1"/>
      <protection/>
    </xf>
    <xf numFmtId="49" fontId="8" fillId="0" borderId="0" xfId="62" applyNumberFormat="1" applyFont="1" applyFill="1" applyBorder="1" applyAlignment="1">
      <alignment horizontal="left" vertical="center"/>
      <protection/>
    </xf>
    <xf numFmtId="165" fontId="8" fillId="0" borderId="0" xfId="62" applyNumberFormat="1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9" fontId="8" fillId="0" borderId="0" xfId="62" applyNumberFormat="1" applyFont="1" applyFill="1" applyBorder="1" applyAlignment="1">
      <alignment horizontal="right" vertical="center"/>
      <protection/>
    </xf>
    <xf numFmtId="165" fontId="22" fillId="0" borderId="0" xfId="47" applyNumberFormat="1" applyFont="1" applyBorder="1" applyAlignment="1">
      <alignment horizontal="left" vertical="center"/>
      <protection/>
    </xf>
    <xf numFmtId="0" fontId="7" fillId="0" borderId="17" xfId="48" applyFont="1" applyBorder="1" applyAlignment="1">
      <alignment horizontal="center" vertical="center"/>
      <protection/>
    </xf>
    <xf numFmtId="49" fontId="7" fillId="0" borderId="17" xfId="48" applyNumberFormat="1" applyFont="1" applyBorder="1" applyAlignment="1">
      <alignment horizontal="center" vertical="center"/>
      <protection/>
    </xf>
    <xf numFmtId="165" fontId="7" fillId="0" borderId="17" xfId="48" applyNumberFormat="1" applyFont="1" applyBorder="1" applyAlignment="1">
      <alignment horizontal="center" vertical="center"/>
      <protection/>
    </xf>
    <xf numFmtId="0" fontId="7" fillId="0" borderId="17" xfId="48" applyFont="1" applyBorder="1" applyAlignment="1">
      <alignment horizontal="right" vertical="center"/>
      <protection/>
    </xf>
    <xf numFmtId="0" fontId="8" fillId="0" borderId="17" xfId="47" applyFont="1" applyBorder="1" applyAlignment="1">
      <alignment horizontal="center" vertical="center"/>
      <protection/>
    </xf>
    <xf numFmtId="49" fontId="8" fillId="0" borderId="17" xfId="47" applyNumberFormat="1" applyFont="1" applyBorder="1" applyAlignment="1">
      <alignment horizontal="left" vertical="center"/>
      <protection/>
    </xf>
    <xf numFmtId="165" fontId="8" fillId="0" borderId="17" xfId="47" applyNumberFormat="1" applyFont="1" applyBorder="1" applyAlignment="1">
      <alignment horizontal="left" vertical="center"/>
      <protection/>
    </xf>
    <xf numFmtId="10" fontId="8" fillId="0" borderId="17" xfId="47" applyNumberFormat="1" applyFont="1" applyBorder="1" applyAlignment="1">
      <alignment horizontal="right" vertical="center"/>
      <protection/>
    </xf>
    <xf numFmtId="165" fontId="8" fillId="0" borderId="17" xfId="46" applyNumberFormat="1" applyFont="1" applyBorder="1" applyAlignment="1" applyProtection="1">
      <alignment horizontal="right" vertical="center"/>
      <protection locked="0"/>
    </xf>
    <xf numFmtId="165" fontId="62" fillId="0" borderId="15" xfId="48" applyNumberFormat="1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center" vertical="center" wrapText="1"/>
      <protection/>
    </xf>
    <xf numFmtId="165" fontId="64" fillId="0" borderId="0" xfId="48" applyNumberFormat="1" applyFont="1" applyBorder="1" applyAlignment="1">
      <alignment horizontal="left" vertical="center"/>
      <protection/>
    </xf>
    <xf numFmtId="0" fontId="63" fillId="0" borderId="0" xfId="48" applyFont="1" applyBorder="1" applyAlignment="1">
      <alignment vertical="center" wrapText="1"/>
      <protection/>
    </xf>
    <xf numFmtId="0" fontId="64" fillId="0" borderId="0" xfId="48" applyFont="1" applyBorder="1" applyAlignment="1">
      <alignment horizontal="left" vertical="center"/>
      <protection/>
    </xf>
    <xf numFmtId="0" fontId="64" fillId="0" borderId="0" xfId="47" applyFont="1" applyBorder="1" applyAlignment="1">
      <alignment horizontal="center" vertical="center"/>
      <protection/>
    </xf>
    <xf numFmtId="165" fontId="64" fillId="0" borderId="0" xfId="46" applyNumberFormat="1" applyFont="1" applyBorder="1" applyAlignment="1" applyProtection="1">
      <alignment horizontal="right" vertical="center"/>
      <protection locked="0"/>
    </xf>
    <xf numFmtId="0" fontId="64" fillId="0" borderId="16" xfId="47" applyFont="1" applyBorder="1" applyAlignment="1">
      <alignment horizontal="center" vertical="center"/>
      <protection/>
    </xf>
    <xf numFmtId="0" fontId="64" fillId="0" borderId="16" xfId="48" applyFont="1" applyBorder="1" applyAlignment="1">
      <alignment horizontal="left" vertical="center"/>
      <protection/>
    </xf>
    <xf numFmtId="165" fontId="22" fillId="0" borderId="16" xfId="47" applyNumberFormat="1" applyFont="1" applyBorder="1" applyAlignment="1">
      <alignment horizontal="left" vertical="center"/>
      <protection/>
    </xf>
    <xf numFmtId="0" fontId="9" fillId="0" borderId="16" xfId="47" applyFont="1" applyBorder="1" applyAlignment="1">
      <alignment horizontal="right" vertical="center"/>
      <protection/>
    </xf>
    <xf numFmtId="165" fontId="9" fillId="0" borderId="16" xfId="46" applyNumberFormat="1" applyFont="1" applyBorder="1" applyAlignment="1" applyProtection="1">
      <alignment horizontal="right" vertical="center"/>
      <protection locked="0"/>
    </xf>
    <xf numFmtId="165" fontId="64" fillId="0" borderId="16" xfId="46" applyNumberFormat="1" applyFont="1" applyBorder="1" applyAlignment="1" applyProtection="1">
      <alignment horizontal="right" vertical="center"/>
      <protection locked="0"/>
    </xf>
    <xf numFmtId="165" fontId="64" fillId="0" borderId="0" xfId="48" applyNumberFormat="1" applyFont="1" applyBorder="1" applyAlignment="1">
      <alignment horizontal="right" vertical="center"/>
      <protection/>
    </xf>
    <xf numFmtId="4" fontId="9" fillId="0" borderId="0" xfId="47" applyNumberFormat="1" applyFont="1">
      <alignment/>
      <protection/>
    </xf>
    <xf numFmtId="4" fontId="8" fillId="0" borderId="0" xfId="47" applyNumberFormat="1" applyFont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15" fillId="0" borderId="13" xfId="0" applyFont="1" applyFill="1" applyBorder="1" applyAlignment="1">
      <alignment horizontal="right" vertical="center" wrapText="1"/>
    </xf>
    <xf numFmtId="165" fontId="15" fillId="0" borderId="0" xfId="46" applyNumberFormat="1" applyFont="1" applyFill="1" applyBorder="1" applyAlignment="1" applyProtection="1">
      <alignment horizontal="right" vertical="center" wrapText="1"/>
      <protection/>
    </xf>
    <xf numFmtId="165" fontId="15" fillId="0" borderId="13" xfId="46" applyNumberFormat="1" applyFont="1" applyFill="1" applyBorder="1" applyAlignment="1" applyProtection="1">
      <alignment horizontal="right" vertical="center" wrapText="1"/>
      <protection/>
    </xf>
    <xf numFmtId="165" fontId="16" fillId="0" borderId="13" xfId="46" applyNumberFormat="1" applyFont="1" applyFill="1" applyBorder="1" applyAlignment="1" applyProtection="1">
      <alignment vertical="center" wrapText="1"/>
      <protection/>
    </xf>
    <xf numFmtId="0" fontId="63" fillId="0" borderId="0" xfId="48" applyFont="1" applyBorder="1" applyAlignment="1">
      <alignment vertical="center" wrapText="1"/>
      <protection/>
    </xf>
    <xf numFmtId="0" fontId="5" fillId="0" borderId="0" xfId="48" applyFont="1" applyBorder="1" applyAlignment="1">
      <alignment horizontal="center" vertical="center"/>
      <protection/>
    </xf>
    <xf numFmtId="0" fontId="63" fillId="0" borderId="19" xfId="48" applyFont="1" applyBorder="1" applyAlignment="1">
      <alignment horizontal="center" vertical="center" wrapText="1"/>
      <protection/>
    </xf>
    <xf numFmtId="0" fontId="63" fillId="0" borderId="20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63" fillId="0" borderId="22" xfId="48" applyFont="1" applyBorder="1" applyAlignment="1">
      <alignment horizontal="center" vertical="center" wrapText="1"/>
      <protection/>
    </xf>
    <xf numFmtId="0" fontId="63" fillId="0" borderId="16" xfId="48" applyFont="1" applyBorder="1" applyAlignment="1">
      <alignment horizontal="center" vertical="center" wrapText="1"/>
      <protection/>
    </xf>
    <xf numFmtId="0" fontId="63" fillId="0" borderId="23" xfId="48" applyFont="1" applyBorder="1" applyAlignment="1">
      <alignment horizontal="center" vertical="center" wrapText="1"/>
      <protection/>
    </xf>
    <xf numFmtId="0" fontId="65" fillId="0" borderId="0" xfId="50" applyFont="1" applyFill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Excel Built-in Excel Built-in Excel Built-in Excel Built-in Excel Built-in Excel Built-in Excel Built-in Excel Built-in Excel Built-in Excel Built-in Excel Built-in Normal" xfId="45"/>
    <cellStyle name="Excel Built-in Excel Built-in Excel Built-in Excel Built-in Excel Built-in Excel Built-in Excel Built-in Excel Built-in Excel Built-in Excel Built-in Excel Built-in měny 2" xfId="46"/>
    <cellStyle name="Excel Built-in Excel Built-in Excel Built-in Excel Built-in Excel Built-in Excel Built-in Excel Built-in Excel Built-in Excel Built-in Excel Built-in Excel Built-in Normal 2" xfId="47"/>
    <cellStyle name="Excel Built-in Excel Built-in Excel Built-in Excel Built-in Excel Built-in Excel Built-in Excel Built-in Excel Built-in Excel Built-in Excel Built-in Excel Built-in normální 2" xfId="48"/>
    <cellStyle name="Excel Built-in Excel Built-in Excel Built-in Excel Built-in Excel Built-in Excel Built-in Excel Built-in Normální 3" xfId="49"/>
    <cellStyle name="Excel Built-in Norma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Check Cell" xfId="57"/>
    <cellStyle name="Input" xfId="58"/>
    <cellStyle name="Linked Cell" xfId="59"/>
    <cellStyle name="měny 2" xfId="60"/>
    <cellStyle name="Neutral" xfId="61"/>
    <cellStyle name="Normal 2" xfId="62"/>
    <cellStyle name="normální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1C1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7474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809625</xdr:colOff>
      <xdr:row>0</xdr:row>
      <xdr:rowOff>0</xdr:rowOff>
    </xdr:from>
    <xdr:to>
      <xdr:col>5</xdr:col>
      <xdr:colOff>1781175</xdr:colOff>
      <xdr:row>2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2114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F29" sqref="F29"/>
    </sheetView>
  </sheetViews>
  <sheetFormatPr defaultColWidth="10.7109375" defaultRowHeight="12.75" customHeight="1"/>
  <cols>
    <col min="1" max="1" width="5.421875" style="1" customWidth="1"/>
    <col min="2" max="2" width="14.28125" style="1" customWidth="1"/>
    <col min="3" max="3" width="35.8515625" style="1" customWidth="1"/>
    <col min="4" max="4" width="13.7109375" style="1" customWidth="1"/>
    <col min="5" max="5" width="17.140625" style="1" customWidth="1"/>
    <col min="6" max="6" width="26.8515625" style="1" customWidth="1"/>
    <col min="7" max="9" width="11.140625" style="1" bestFit="1" customWidth="1"/>
    <col min="10" max="16384" width="10.7109375" style="1" customWidth="1"/>
  </cols>
  <sheetData>
    <row r="1" spans="1:10" s="5" customFormat="1" ht="21.75" customHeight="1">
      <c r="A1" s="119" t="s">
        <v>0</v>
      </c>
      <c r="B1" s="119"/>
      <c r="C1" s="3" t="s">
        <v>116</v>
      </c>
      <c r="D1" s="4"/>
      <c r="E1" s="4"/>
      <c r="F1" s="4"/>
      <c r="G1" s="78"/>
      <c r="H1" s="4"/>
      <c r="I1" s="4"/>
      <c r="J1" s="4"/>
    </row>
    <row r="2" spans="1:10" s="8" customFormat="1" ht="21.75" customHeight="1">
      <c r="A2" s="119" t="s">
        <v>1</v>
      </c>
      <c r="B2" s="119"/>
      <c r="C2" s="6" t="s">
        <v>114</v>
      </c>
      <c r="D2" s="7"/>
      <c r="E2" s="7"/>
      <c r="F2" s="7"/>
      <c r="G2" s="78"/>
      <c r="H2" s="7"/>
      <c r="I2" s="7"/>
      <c r="J2" s="7"/>
    </row>
    <row r="3" spans="1:10" s="8" customFormat="1" ht="21.75" customHeight="1">
      <c r="A3" s="119" t="s">
        <v>2</v>
      </c>
      <c r="B3" s="119"/>
      <c r="C3" s="6" t="s">
        <v>3</v>
      </c>
      <c r="D3" s="96" t="s">
        <v>4</v>
      </c>
      <c r="E3" s="6" t="s">
        <v>115</v>
      </c>
      <c r="F3" s="9"/>
      <c r="G3" s="78"/>
      <c r="H3" s="7"/>
      <c r="I3" s="7"/>
      <c r="J3" s="7"/>
    </row>
    <row r="4" spans="1:10" s="8" customFormat="1" ht="9" customHeight="1">
      <c r="A4" s="2"/>
      <c r="B4" s="7"/>
      <c r="C4" s="10"/>
      <c r="D4" s="2"/>
      <c r="E4" s="7"/>
      <c r="F4" s="7"/>
      <c r="G4" s="7"/>
      <c r="H4" s="7"/>
      <c r="I4" s="7"/>
      <c r="J4" s="7"/>
    </row>
    <row r="5" spans="1:6" s="11" customFormat="1" ht="24" customHeight="1">
      <c r="A5" s="120" t="s">
        <v>117</v>
      </c>
      <c r="B5" s="120"/>
      <c r="C5" s="120"/>
      <c r="D5" s="120"/>
      <c r="E5" s="120"/>
      <c r="F5" s="120"/>
    </row>
    <row r="6" spans="1:7" s="13" customFormat="1" ht="14.25" customHeight="1">
      <c r="A6" s="84" t="s">
        <v>5</v>
      </c>
      <c r="B6" s="85"/>
      <c r="C6" s="86"/>
      <c r="D6" s="87" t="s">
        <v>6</v>
      </c>
      <c r="E6" s="84" t="s">
        <v>7</v>
      </c>
      <c r="F6" s="87" t="s">
        <v>8</v>
      </c>
      <c r="G6" s="12"/>
    </row>
    <row r="7" spans="1:7" s="13" customFormat="1" ht="14.25" customHeight="1">
      <c r="A7" s="14">
        <v>1</v>
      </c>
      <c r="B7" s="79" t="s">
        <v>70</v>
      </c>
      <c r="C7" s="80"/>
      <c r="D7" s="81"/>
      <c r="E7" s="18"/>
      <c r="F7" s="18">
        <f>Rozpocet!H34</f>
        <v>0</v>
      </c>
      <c r="G7" s="12"/>
    </row>
    <row r="8" spans="1:7" s="13" customFormat="1" ht="14.25" customHeight="1">
      <c r="A8" s="14">
        <f>A7+1</f>
        <v>2</v>
      </c>
      <c r="B8" s="79" t="s">
        <v>71</v>
      </c>
      <c r="C8" s="80"/>
      <c r="D8" s="82">
        <v>0.05</v>
      </c>
      <c r="E8" s="18">
        <f>F7</f>
        <v>0</v>
      </c>
      <c r="F8" s="18">
        <f>D8*E8</f>
        <v>0</v>
      </c>
      <c r="G8" s="12"/>
    </row>
    <row r="9" spans="1:7" s="13" customFormat="1" ht="14.25" customHeight="1">
      <c r="A9" s="14">
        <f aca="true" t="shared" si="0" ref="A9:A20">A8+1</f>
        <v>3</v>
      </c>
      <c r="B9" s="79" t="s">
        <v>72</v>
      </c>
      <c r="C9" s="80"/>
      <c r="D9" s="82">
        <v>0.03</v>
      </c>
      <c r="E9" s="18">
        <f>F7</f>
        <v>0</v>
      </c>
      <c r="F9" s="18">
        <f>D9*E9</f>
        <v>0</v>
      </c>
      <c r="G9" s="12"/>
    </row>
    <row r="10" spans="1:7" s="17" customFormat="1" ht="15.75" customHeight="1">
      <c r="A10" s="14">
        <f t="shared" si="0"/>
        <v>4</v>
      </c>
      <c r="B10" s="15" t="s">
        <v>9</v>
      </c>
      <c r="C10" s="16"/>
      <c r="E10" s="18"/>
      <c r="F10" s="18">
        <f>SUM(Rozpocet!H5:H32)+SUM(Rozpocet!H36:H65)</f>
        <v>0</v>
      </c>
      <c r="G10" s="12"/>
    </row>
    <row r="11" spans="1:7" s="17" customFormat="1" ht="15.75" customHeight="1">
      <c r="A11" s="14">
        <f t="shared" si="0"/>
        <v>5</v>
      </c>
      <c r="B11" s="15" t="s">
        <v>10</v>
      </c>
      <c r="C11" s="16"/>
      <c r="D11" s="19">
        <v>0.05</v>
      </c>
      <c r="E11" s="18">
        <f>SUMIF(Rozpocet!E5:E63,"m",Rozpocet!H5:H63)</f>
        <v>0</v>
      </c>
      <c r="F11" s="18">
        <f>E11*D11</f>
        <v>0</v>
      </c>
      <c r="G11" s="12"/>
    </row>
    <row r="12" spans="1:7" s="17" customFormat="1" ht="15.75" customHeight="1">
      <c r="A12" s="14">
        <f t="shared" si="0"/>
        <v>6</v>
      </c>
      <c r="B12" s="15" t="s">
        <v>11</v>
      </c>
      <c r="C12" s="16"/>
      <c r="D12" s="19">
        <v>0.04</v>
      </c>
      <c r="E12" s="18">
        <f>F10</f>
        <v>0</v>
      </c>
      <c r="F12" s="18">
        <f>E12*D12</f>
        <v>0</v>
      </c>
      <c r="G12" s="12"/>
    </row>
    <row r="13" spans="1:7" s="17" customFormat="1" ht="15.75" customHeight="1">
      <c r="A13" s="14">
        <f t="shared" si="0"/>
        <v>7</v>
      </c>
      <c r="B13" s="15" t="s">
        <v>12</v>
      </c>
      <c r="C13" s="16"/>
      <c r="E13" s="18"/>
      <c r="F13" s="18">
        <f>SUM(Rozpocet!J5:J65)</f>
        <v>0</v>
      </c>
      <c r="G13" s="12"/>
    </row>
    <row r="14" spans="1:7" s="17" customFormat="1" ht="15.75" customHeight="1">
      <c r="A14" s="88">
        <f t="shared" si="0"/>
        <v>8</v>
      </c>
      <c r="B14" s="89" t="s">
        <v>13</v>
      </c>
      <c r="C14" s="90"/>
      <c r="D14" s="91">
        <v>0.03</v>
      </c>
      <c r="E14" s="92">
        <f>SUM(F10:F13)</f>
        <v>0</v>
      </c>
      <c r="F14" s="92">
        <f>E14*D14</f>
        <v>0</v>
      </c>
      <c r="G14" s="12"/>
    </row>
    <row r="15" spans="1:7" s="17" customFormat="1" ht="15.75" customHeight="1">
      <c r="A15" s="14">
        <f t="shared" si="0"/>
        <v>9</v>
      </c>
      <c r="B15" s="15" t="s">
        <v>14</v>
      </c>
      <c r="C15" s="16"/>
      <c r="E15" s="18"/>
      <c r="F15" s="18">
        <f>SUM(F10:F14)</f>
        <v>0</v>
      </c>
      <c r="G15" s="12"/>
    </row>
    <row r="16" spans="1:7" s="17" customFormat="1" ht="15.75" customHeight="1">
      <c r="A16" s="14">
        <f t="shared" si="0"/>
        <v>10</v>
      </c>
      <c r="B16" s="15" t="s">
        <v>127</v>
      </c>
      <c r="C16" s="16"/>
      <c r="E16" s="18"/>
      <c r="F16" s="18">
        <f>SUM(F7:F9)</f>
        <v>0</v>
      </c>
      <c r="G16" s="12"/>
    </row>
    <row r="17" spans="1:7" s="17" customFormat="1" ht="15.75" customHeight="1">
      <c r="A17" s="14">
        <f t="shared" si="0"/>
        <v>11</v>
      </c>
      <c r="B17" s="15" t="s">
        <v>125</v>
      </c>
      <c r="C17" s="16"/>
      <c r="E17" s="18"/>
      <c r="F17" s="18">
        <f>SUM(Rozpocet!H67:H69)</f>
        <v>0</v>
      </c>
      <c r="G17" s="12"/>
    </row>
    <row r="18" spans="1:9" s="17" customFormat="1" ht="15.75" customHeight="1">
      <c r="A18" s="14">
        <f t="shared" si="0"/>
        <v>12</v>
      </c>
      <c r="B18" s="15" t="s">
        <v>126</v>
      </c>
      <c r="C18" s="16"/>
      <c r="E18" s="18"/>
      <c r="F18" s="18">
        <f>SUM(Rozpocet!J67:J69)</f>
        <v>0</v>
      </c>
      <c r="G18" s="12"/>
      <c r="H18" s="108"/>
      <c r="I18" s="108"/>
    </row>
    <row r="19" spans="1:8" s="17" customFormat="1" ht="15.75" customHeight="1">
      <c r="A19" s="14">
        <f t="shared" si="0"/>
        <v>13</v>
      </c>
      <c r="B19" s="15" t="s">
        <v>15</v>
      </c>
      <c r="C19" s="16"/>
      <c r="E19" s="18"/>
      <c r="F19" s="18">
        <f>SUM(Rozpocet!K71:K71)</f>
        <v>0</v>
      </c>
      <c r="G19" s="12"/>
      <c r="H19" s="108"/>
    </row>
    <row r="20" spans="1:7" s="17" customFormat="1" ht="15.75" customHeight="1">
      <c r="A20" s="14">
        <f t="shared" si="0"/>
        <v>14</v>
      </c>
      <c r="B20" s="15" t="s">
        <v>16</v>
      </c>
      <c r="C20" s="16"/>
      <c r="E20" s="18"/>
      <c r="F20" s="18">
        <f>SUM(Rozpocet!K73:K77)</f>
        <v>0</v>
      </c>
      <c r="G20" s="12"/>
    </row>
    <row r="21" spans="1:7" s="20" customFormat="1" ht="15.75" customHeight="1">
      <c r="A21" s="100">
        <f>A20+1</f>
        <v>15</v>
      </c>
      <c r="B21" s="101" t="s">
        <v>17</v>
      </c>
      <c r="C21" s="102"/>
      <c r="D21" s="103"/>
      <c r="E21" s="104"/>
      <c r="F21" s="105">
        <f>SUM(F15:F20)</f>
        <v>0</v>
      </c>
      <c r="G21" s="107"/>
    </row>
    <row r="22" spans="1:6" s="12" customFormat="1" ht="15.75" customHeight="1">
      <c r="A22" s="23"/>
      <c r="B22" s="24"/>
      <c r="C22" s="24"/>
      <c r="D22" s="25"/>
      <c r="E22" s="26"/>
      <c r="F22" s="27"/>
    </row>
    <row r="23" spans="1:7" s="17" customFormat="1" ht="15.75" customHeight="1">
      <c r="A23" s="88">
        <f>A21+1</f>
        <v>16</v>
      </c>
      <c r="B23" s="89" t="s">
        <v>18</v>
      </c>
      <c r="C23" s="90"/>
      <c r="D23" s="91">
        <v>0.02</v>
      </c>
      <c r="E23" s="92">
        <f>F15</f>
        <v>0</v>
      </c>
      <c r="F23" s="92">
        <f>E23*D23</f>
        <v>0</v>
      </c>
      <c r="G23" s="12"/>
    </row>
    <row r="24" spans="1:7" s="20" customFormat="1" ht="15.75" customHeight="1">
      <c r="A24" s="98">
        <f>A23+1</f>
        <v>17</v>
      </c>
      <c r="B24" s="97" t="s">
        <v>19</v>
      </c>
      <c r="C24" s="83"/>
      <c r="E24" s="21"/>
      <c r="F24" s="99">
        <f>F23</f>
        <v>0</v>
      </c>
      <c r="G24" s="22"/>
    </row>
    <row r="25" spans="1:6" s="12" customFormat="1" ht="15.75" customHeight="1">
      <c r="A25" s="23"/>
      <c r="B25" s="24"/>
      <c r="C25" s="24"/>
      <c r="D25" s="25"/>
      <c r="E25" s="26"/>
      <c r="F25" s="27"/>
    </row>
    <row r="26" spans="1:14" s="17" customFormat="1" ht="15.75" customHeight="1">
      <c r="A26" s="14">
        <f>A24+1</f>
        <v>18</v>
      </c>
      <c r="B26" s="15" t="s">
        <v>20</v>
      </c>
      <c r="C26" s="16"/>
      <c r="E26" s="18"/>
      <c r="F26" s="18">
        <v>0</v>
      </c>
      <c r="G26" s="12"/>
      <c r="H26" s="12"/>
      <c r="I26" s="12"/>
      <c r="J26" s="12"/>
      <c r="K26" s="12"/>
      <c r="L26" s="12"/>
      <c r="M26" s="12"/>
      <c r="N26" s="12"/>
    </row>
    <row r="27" spans="1:14" s="17" customFormat="1" ht="15.75" customHeight="1">
      <c r="A27" s="14">
        <f>A26+1</f>
        <v>19</v>
      </c>
      <c r="B27" s="15" t="s">
        <v>73</v>
      </c>
      <c r="C27" s="16"/>
      <c r="E27" s="18"/>
      <c r="F27" s="18">
        <v>0</v>
      </c>
      <c r="G27" s="12"/>
      <c r="H27" s="12"/>
      <c r="I27" s="12"/>
      <c r="J27" s="12"/>
      <c r="K27" s="12"/>
      <c r="L27" s="12"/>
      <c r="M27" s="12"/>
      <c r="N27" s="12"/>
    </row>
    <row r="28" spans="1:14" s="17" customFormat="1" ht="15.75" customHeight="1">
      <c r="A28" s="14">
        <f>A27+1</f>
        <v>20</v>
      </c>
      <c r="B28" s="15" t="s">
        <v>21</v>
      </c>
      <c r="C28" s="16"/>
      <c r="D28" s="19"/>
      <c r="E28" s="18"/>
      <c r="F28" s="18">
        <v>0</v>
      </c>
      <c r="G28" s="12"/>
      <c r="H28" s="12"/>
      <c r="I28" s="12"/>
      <c r="J28" s="12"/>
      <c r="K28" s="12"/>
      <c r="L28" s="12"/>
      <c r="M28" s="12"/>
      <c r="N28" s="12"/>
    </row>
    <row r="29" spans="1:14" s="20" customFormat="1" ht="15.75" customHeight="1">
      <c r="A29" s="100">
        <f>A28+1</f>
        <v>21</v>
      </c>
      <c r="B29" s="101" t="s">
        <v>22</v>
      </c>
      <c r="C29" s="102"/>
      <c r="D29" s="103"/>
      <c r="E29" s="104"/>
      <c r="F29" s="105">
        <f>SUM(F26:F28)</f>
        <v>0</v>
      </c>
      <c r="G29" s="22"/>
      <c r="H29" s="22"/>
      <c r="I29" s="22"/>
      <c r="J29" s="22"/>
      <c r="K29" s="22"/>
      <c r="L29" s="22"/>
      <c r="M29" s="22"/>
      <c r="N29" s="22"/>
    </row>
    <row r="30" spans="1:6" ht="13.5" customHeight="1">
      <c r="A30" s="28"/>
      <c r="B30" s="29"/>
      <c r="C30" s="29"/>
      <c r="D30" s="30"/>
      <c r="E30" s="31"/>
      <c r="F30" s="32"/>
    </row>
    <row r="31" spans="1:6" s="37" customFormat="1" ht="21" customHeight="1">
      <c r="A31" s="33" t="s">
        <v>23</v>
      </c>
      <c r="B31" s="34"/>
      <c r="C31" s="35"/>
      <c r="D31" s="36"/>
      <c r="E31" s="36"/>
      <c r="F31" s="36">
        <f>F29+F24+F21</f>
        <v>0</v>
      </c>
    </row>
  </sheetData>
  <sheetProtection selectLockedCells="1" selectUnlockedCells="1"/>
  <mergeCells count="4">
    <mergeCell ref="A1:B1"/>
    <mergeCell ref="A2:B2"/>
    <mergeCell ref="A3:B3"/>
    <mergeCell ref="A5:F5"/>
  </mergeCells>
  <printOptions horizontalCentered="1"/>
  <pageMargins left="0.75" right="0.75" top="0.8333333333333334" bottom="1.0013888888888889" header="0.5118055555555555" footer="0.49027777777777776"/>
  <pageSetup fitToHeight="0" fitToWidth="1" horizontalDpi="300" verticalDpi="300" orientation="portrait" paperSize="9"/>
  <headerFooter alignWithMargins="0">
    <oddFooter>&amp;C&amp;"Arial,obyčejné"&amp;P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="130" zoomScaleNormal="130" workbookViewId="0" topLeftCell="A1">
      <selection activeCell="K79" sqref="K79"/>
    </sheetView>
  </sheetViews>
  <sheetFormatPr defaultColWidth="8.8515625" defaultRowHeight="12.75" customHeight="1"/>
  <cols>
    <col min="1" max="1" width="4.421875" style="38" customWidth="1"/>
    <col min="2" max="2" width="8.8515625" style="38" customWidth="1"/>
    <col min="3" max="3" width="14.28125" style="38" customWidth="1"/>
    <col min="4" max="4" width="49.28125" style="38" customWidth="1"/>
    <col min="5" max="5" width="4.28125" style="38" customWidth="1"/>
    <col min="6" max="6" width="6.00390625" style="38" customWidth="1"/>
    <col min="7" max="7" width="11.421875" style="38" customWidth="1"/>
    <col min="8" max="8" width="10.00390625" style="38" customWidth="1"/>
    <col min="9" max="9" width="9.00390625" style="38" customWidth="1"/>
    <col min="10" max="10" width="9.28125" style="38" customWidth="1"/>
    <col min="11" max="11" width="16.28125" style="38" customWidth="1"/>
    <col min="12" max="16384" width="8.8515625" style="38" customWidth="1"/>
  </cols>
  <sheetData>
    <row r="1" spans="1:24" s="8" customFormat="1" ht="24" customHeight="1">
      <c r="A1" s="124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39" customFormat="1" ht="13.5" customHeight="1">
      <c r="A2" s="125" t="s">
        <v>24</v>
      </c>
      <c r="B2" s="126"/>
      <c r="C2" s="126"/>
      <c r="D2" s="126"/>
      <c r="E2" s="126"/>
      <c r="F2" s="127"/>
      <c r="G2" s="122" t="s">
        <v>25</v>
      </c>
      <c r="H2" s="123"/>
      <c r="I2" s="121" t="s">
        <v>26</v>
      </c>
      <c r="J2" s="121"/>
      <c r="K2" s="94" t="s">
        <v>27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40" customFormat="1" ht="15" customHeight="1">
      <c r="A3" s="45" t="s">
        <v>28</v>
      </c>
      <c r="B3" s="46" t="s">
        <v>61</v>
      </c>
      <c r="C3" s="47" t="s">
        <v>29</v>
      </c>
      <c r="D3" s="48" t="s">
        <v>30</v>
      </c>
      <c r="E3" s="49" t="s">
        <v>31</v>
      </c>
      <c r="F3" s="50" t="s">
        <v>32</v>
      </c>
      <c r="G3" s="51" t="s">
        <v>33</v>
      </c>
      <c r="H3" s="52" t="s">
        <v>34</v>
      </c>
      <c r="I3" s="53" t="s">
        <v>33</v>
      </c>
      <c r="J3" s="54" t="s">
        <v>34</v>
      </c>
      <c r="K3" s="55" t="s">
        <v>34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39" customFormat="1" ht="12.75" customHeight="1">
      <c r="A4" s="56"/>
      <c r="B4" s="56"/>
      <c r="C4" s="57"/>
      <c r="D4" s="93" t="s">
        <v>35</v>
      </c>
      <c r="E4" s="58"/>
      <c r="F4" s="58"/>
      <c r="G4" s="59"/>
      <c r="H4" s="60"/>
      <c r="I4" s="61"/>
      <c r="J4" s="60"/>
      <c r="K4" s="62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2.75" customHeight="1">
      <c r="A5" s="63">
        <f>A4+1</f>
        <v>1</v>
      </c>
      <c r="B5" s="64"/>
      <c r="C5" s="65"/>
      <c r="D5" s="71" t="s">
        <v>77</v>
      </c>
      <c r="E5" s="109" t="s">
        <v>36</v>
      </c>
      <c r="F5" s="110">
        <v>4</v>
      </c>
      <c r="G5" s="68"/>
      <c r="H5" s="67">
        <f>G5*F5</f>
        <v>0</v>
      </c>
      <c r="I5" s="68"/>
      <c r="J5" s="67">
        <f>I5*F5</f>
        <v>0</v>
      </c>
      <c r="K5" s="69">
        <f>J5+H5</f>
        <v>0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2.75" customHeight="1">
      <c r="A6" s="63">
        <f>A5+1</f>
        <v>2</v>
      </c>
      <c r="B6" s="64"/>
      <c r="C6" s="65"/>
      <c r="D6" s="71" t="s">
        <v>76</v>
      </c>
      <c r="E6" s="109" t="s">
        <v>36</v>
      </c>
      <c r="F6" s="70">
        <v>22</v>
      </c>
      <c r="G6" s="41"/>
      <c r="H6" s="67">
        <f aca="true" t="shared" si="0" ref="H6:H18">G6*F6</f>
        <v>0</v>
      </c>
      <c r="I6" s="68"/>
      <c r="J6" s="67">
        <f aca="true" t="shared" si="1" ref="J6:J18">I6*F6</f>
        <v>0</v>
      </c>
      <c r="K6" s="69">
        <f aca="true" t="shared" si="2" ref="K6:K18">J6+H6</f>
        <v>0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2.75" customHeight="1">
      <c r="A7" s="63">
        <f aca="true" t="shared" si="3" ref="A7:A16">A6+1</f>
        <v>3</v>
      </c>
      <c r="B7" s="64"/>
      <c r="C7" s="65"/>
      <c r="D7" s="71" t="s">
        <v>63</v>
      </c>
      <c r="E7" s="109" t="s">
        <v>36</v>
      </c>
      <c r="F7" s="70">
        <v>22</v>
      </c>
      <c r="G7" s="41"/>
      <c r="H7" s="67">
        <f t="shared" si="0"/>
        <v>0</v>
      </c>
      <c r="I7" s="68"/>
      <c r="J7" s="67">
        <f t="shared" si="1"/>
        <v>0</v>
      </c>
      <c r="K7" s="69">
        <f t="shared" si="2"/>
        <v>0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2.75" customHeight="1">
      <c r="A8" s="63">
        <f t="shared" si="3"/>
        <v>4</v>
      </c>
      <c r="B8" s="64"/>
      <c r="C8" s="65"/>
      <c r="D8" s="71" t="s">
        <v>67</v>
      </c>
      <c r="E8" s="109" t="s">
        <v>37</v>
      </c>
      <c r="F8" s="70">
        <v>34</v>
      </c>
      <c r="G8" s="41"/>
      <c r="H8" s="67">
        <f t="shared" si="0"/>
        <v>0</v>
      </c>
      <c r="I8" s="68"/>
      <c r="J8" s="67">
        <f t="shared" si="1"/>
        <v>0</v>
      </c>
      <c r="K8" s="69">
        <f t="shared" si="2"/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2.75" customHeight="1">
      <c r="A9" s="63">
        <f t="shared" si="3"/>
        <v>5</v>
      </c>
      <c r="B9" s="64"/>
      <c r="C9" s="65"/>
      <c r="D9" s="71" t="s">
        <v>79</v>
      </c>
      <c r="E9" s="109" t="s">
        <v>37</v>
      </c>
      <c r="F9" s="110">
        <v>2</v>
      </c>
      <c r="G9" s="68"/>
      <c r="H9" s="67">
        <f t="shared" si="0"/>
        <v>0</v>
      </c>
      <c r="I9" s="68"/>
      <c r="J9" s="67">
        <f t="shared" si="1"/>
        <v>0</v>
      </c>
      <c r="K9" s="69">
        <f t="shared" si="2"/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2.75" customHeight="1">
      <c r="A10" s="63">
        <f t="shared" si="3"/>
        <v>6</v>
      </c>
      <c r="B10" s="64"/>
      <c r="C10" s="65"/>
      <c r="D10" s="71" t="s">
        <v>64</v>
      </c>
      <c r="E10" s="109" t="s">
        <v>37</v>
      </c>
      <c r="F10" s="70">
        <v>50</v>
      </c>
      <c r="G10" s="41"/>
      <c r="H10" s="67">
        <f t="shared" si="0"/>
        <v>0</v>
      </c>
      <c r="I10" s="68"/>
      <c r="J10" s="67">
        <f t="shared" si="1"/>
        <v>0</v>
      </c>
      <c r="K10" s="69">
        <f t="shared" si="2"/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2.75" customHeight="1">
      <c r="A11" s="63">
        <f t="shared" si="3"/>
        <v>7</v>
      </c>
      <c r="B11" s="64"/>
      <c r="C11" s="65"/>
      <c r="D11" s="71" t="s">
        <v>78</v>
      </c>
      <c r="E11" s="109" t="s">
        <v>37</v>
      </c>
      <c r="F11" s="70">
        <v>4</v>
      </c>
      <c r="G11" s="41"/>
      <c r="H11" s="67">
        <f t="shared" si="0"/>
        <v>0</v>
      </c>
      <c r="I11" s="68"/>
      <c r="J11" s="67">
        <f t="shared" si="1"/>
        <v>0</v>
      </c>
      <c r="K11" s="69">
        <f t="shared" si="2"/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2.75" customHeight="1">
      <c r="A12" s="63">
        <f t="shared" si="3"/>
        <v>8</v>
      </c>
      <c r="B12" s="64"/>
      <c r="C12" s="65"/>
      <c r="D12" s="71" t="s">
        <v>80</v>
      </c>
      <c r="E12" s="109" t="s">
        <v>37</v>
      </c>
      <c r="F12" s="110">
        <v>10</v>
      </c>
      <c r="G12" s="68"/>
      <c r="H12" s="67">
        <f t="shared" si="0"/>
        <v>0</v>
      </c>
      <c r="I12" s="68"/>
      <c r="J12" s="67">
        <f t="shared" si="1"/>
        <v>0</v>
      </c>
      <c r="K12" s="69">
        <f t="shared" si="2"/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2.75" customHeight="1">
      <c r="A13" s="63">
        <f t="shared" si="3"/>
        <v>9</v>
      </c>
      <c r="B13" s="64"/>
      <c r="C13" s="65"/>
      <c r="D13" s="71" t="s">
        <v>81</v>
      </c>
      <c r="E13" s="109" t="s">
        <v>37</v>
      </c>
      <c r="F13" s="110">
        <v>12</v>
      </c>
      <c r="G13" s="68"/>
      <c r="H13" s="67">
        <f t="shared" si="0"/>
        <v>0</v>
      </c>
      <c r="I13" s="68"/>
      <c r="J13" s="67">
        <f t="shared" si="1"/>
        <v>0</v>
      </c>
      <c r="K13" s="69">
        <f t="shared" si="2"/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2.75" customHeight="1">
      <c r="A14" s="63">
        <f t="shared" si="3"/>
        <v>10</v>
      </c>
      <c r="B14" s="64"/>
      <c r="C14" s="65"/>
      <c r="D14" s="71" t="s">
        <v>65</v>
      </c>
      <c r="E14" s="109" t="s">
        <v>36</v>
      </c>
      <c r="F14" s="70">
        <v>1</v>
      </c>
      <c r="G14" s="41"/>
      <c r="H14" s="67">
        <f t="shared" si="0"/>
        <v>0</v>
      </c>
      <c r="I14" s="68"/>
      <c r="J14" s="67">
        <f t="shared" si="1"/>
        <v>0</v>
      </c>
      <c r="K14" s="69">
        <f t="shared" si="2"/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2.75">
      <c r="A15" s="63">
        <f t="shared" si="3"/>
        <v>11</v>
      </c>
      <c r="B15" s="64"/>
      <c r="C15" s="65"/>
      <c r="D15" s="71" t="s">
        <v>66</v>
      </c>
      <c r="E15" s="109" t="s">
        <v>36</v>
      </c>
      <c r="F15" s="70">
        <v>2</v>
      </c>
      <c r="G15" s="41"/>
      <c r="H15" s="67">
        <f t="shared" si="0"/>
        <v>0</v>
      </c>
      <c r="I15" s="68"/>
      <c r="J15" s="67">
        <f t="shared" si="1"/>
        <v>0</v>
      </c>
      <c r="K15" s="69">
        <f t="shared" si="2"/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9.5">
      <c r="A16" s="63">
        <f t="shared" si="3"/>
        <v>12</v>
      </c>
      <c r="B16" s="64"/>
      <c r="C16" s="65"/>
      <c r="D16" s="76" t="s">
        <v>38</v>
      </c>
      <c r="E16" s="109" t="s">
        <v>39</v>
      </c>
      <c r="F16" s="77">
        <v>2</v>
      </c>
      <c r="G16" s="41"/>
      <c r="H16" s="67">
        <f>G16*F16</f>
        <v>0</v>
      </c>
      <c r="I16" s="68"/>
      <c r="J16" s="67">
        <f>I16*F16</f>
        <v>0</v>
      </c>
      <c r="K16" s="69">
        <f>J16+H16</f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 customHeight="1">
      <c r="A17" s="63">
        <f>A16+1</f>
        <v>13</v>
      </c>
      <c r="B17" s="64"/>
      <c r="C17" s="65"/>
      <c r="D17" s="66" t="s">
        <v>40</v>
      </c>
      <c r="E17" s="109" t="s">
        <v>39</v>
      </c>
      <c r="F17" s="70">
        <v>1</v>
      </c>
      <c r="G17" s="41"/>
      <c r="H17" s="67">
        <f t="shared" si="0"/>
        <v>0</v>
      </c>
      <c r="I17" s="68"/>
      <c r="J17" s="67">
        <f t="shared" si="1"/>
        <v>0</v>
      </c>
      <c r="K17" s="69">
        <f t="shared" si="2"/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 customHeight="1">
      <c r="A18" s="63">
        <f>A17+1</f>
        <v>14</v>
      </c>
      <c r="B18" s="64"/>
      <c r="C18" s="65"/>
      <c r="D18" s="66" t="s">
        <v>41</v>
      </c>
      <c r="E18" s="109" t="s">
        <v>37</v>
      </c>
      <c r="F18" s="70">
        <v>1</v>
      </c>
      <c r="G18" s="41"/>
      <c r="H18" s="67">
        <f t="shared" si="0"/>
        <v>0</v>
      </c>
      <c r="I18" s="68"/>
      <c r="J18" s="67">
        <f t="shared" si="1"/>
        <v>0</v>
      </c>
      <c r="K18" s="69">
        <f t="shared" si="2"/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 customHeight="1">
      <c r="A19" s="56"/>
      <c r="B19" s="56"/>
      <c r="C19" s="57"/>
      <c r="D19" s="93" t="s">
        <v>68</v>
      </c>
      <c r="E19" s="58"/>
      <c r="F19" s="58"/>
      <c r="G19" s="59"/>
      <c r="H19" s="60"/>
      <c r="I19" s="61"/>
      <c r="J19" s="60"/>
      <c r="K19" s="6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 customHeight="1">
      <c r="A20" s="63">
        <f>A18+1</f>
        <v>15</v>
      </c>
      <c r="B20" s="64"/>
      <c r="C20" s="65"/>
      <c r="D20" s="71" t="s">
        <v>103</v>
      </c>
      <c r="E20" s="109" t="s">
        <v>36</v>
      </c>
      <c r="F20" s="110">
        <v>20</v>
      </c>
      <c r="G20" s="68"/>
      <c r="H20" s="67">
        <f>G20*F20</f>
        <v>0</v>
      </c>
      <c r="I20" s="68"/>
      <c r="J20" s="67">
        <f>I20*F20</f>
        <v>0</v>
      </c>
      <c r="K20" s="69">
        <f>J20+H20</f>
        <v>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 customHeight="1">
      <c r="A21" s="56"/>
      <c r="B21" s="56"/>
      <c r="C21" s="57"/>
      <c r="D21" s="93" t="s">
        <v>85</v>
      </c>
      <c r="E21" s="58"/>
      <c r="F21" s="58"/>
      <c r="G21" s="59"/>
      <c r="H21" s="60"/>
      <c r="I21" s="61"/>
      <c r="J21" s="60"/>
      <c r="K21" s="6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 customHeight="1">
      <c r="A22" s="63">
        <f>A20+1</f>
        <v>16</v>
      </c>
      <c r="B22" s="64"/>
      <c r="C22" s="65"/>
      <c r="D22" s="71" t="s">
        <v>86</v>
      </c>
      <c r="E22" s="109" t="s">
        <v>36</v>
      </c>
      <c r="F22" s="110">
        <v>100</v>
      </c>
      <c r="G22" s="68"/>
      <c r="H22" s="67">
        <f>G22*F22</f>
        <v>0</v>
      </c>
      <c r="I22" s="68"/>
      <c r="J22" s="67">
        <f>I22*F22</f>
        <v>0</v>
      </c>
      <c r="K22" s="69">
        <f>J22+H22</f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 customHeight="1">
      <c r="A23" s="56"/>
      <c r="B23" s="56"/>
      <c r="C23" s="57"/>
      <c r="D23" s="93" t="s">
        <v>87</v>
      </c>
      <c r="E23" s="58"/>
      <c r="F23" s="58"/>
      <c r="G23" s="59"/>
      <c r="H23" s="60"/>
      <c r="I23" s="61"/>
      <c r="J23" s="60"/>
      <c r="K23" s="6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 customHeight="1">
      <c r="A24" s="63">
        <f>A22+1</f>
        <v>17</v>
      </c>
      <c r="B24" s="64"/>
      <c r="C24" s="65"/>
      <c r="D24" s="71" t="s">
        <v>120</v>
      </c>
      <c r="E24" s="109" t="s">
        <v>36</v>
      </c>
      <c r="F24" s="110">
        <v>100</v>
      </c>
      <c r="G24" s="68"/>
      <c r="H24" s="67">
        <f>G24*F24</f>
        <v>0</v>
      </c>
      <c r="I24" s="68"/>
      <c r="J24" s="67">
        <f>I24*F24</f>
        <v>0</v>
      </c>
      <c r="K24" s="69">
        <f>J24+H24</f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s="42" customFormat="1" ht="12.75" customHeight="1">
      <c r="A25" s="56"/>
      <c r="B25" s="56"/>
      <c r="C25" s="57"/>
      <c r="D25" s="93" t="s">
        <v>69</v>
      </c>
      <c r="E25" s="58"/>
      <c r="F25" s="58"/>
      <c r="G25" s="59"/>
      <c r="H25" s="60"/>
      <c r="I25" s="61"/>
      <c r="J25" s="60"/>
      <c r="K25" s="6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s="42" customFormat="1" ht="12.75" customHeight="1">
      <c r="A26" s="63">
        <f>A24+1</f>
        <v>18</v>
      </c>
      <c r="B26" s="64"/>
      <c r="C26" s="65"/>
      <c r="D26" s="71" t="s">
        <v>82</v>
      </c>
      <c r="E26" s="109" t="s">
        <v>36</v>
      </c>
      <c r="F26" s="110">
        <v>26</v>
      </c>
      <c r="G26" s="68"/>
      <c r="H26" s="67">
        <f>G26*F26</f>
        <v>0</v>
      </c>
      <c r="I26" s="68"/>
      <c r="J26" s="67">
        <f>I26*F26</f>
        <v>0</v>
      </c>
      <c r="K26" s="69">
        <f>J26+H26</f>
        <v>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42" customFormat="1" ht="12.75" customHeight="1">
      <c r="A27" s="63">
        <f>A26+1</f>
        <v>19</v>
      </c>
      <c r="B27" s="64"/>
      <c r="C27" s="65"/>
      <c r="D27" s="71" t="s">
        <v>83</v>
      </c>
      <c r="E27" s="109" t="s">
        <v>36</v>
      </c>
      <c r="F27" s="110">
        <v>32</v>
      </c>
      <c r="G27" s="68"/>
      <c r="H27" s="67">
        <f>G27*F27</f>
        <v>0</v>
      </c>
      <c r="I27" s="68"/>
      <c r="J27" s="67">
        <f>I27*F27</f>
        <v>0</v>
      </c>
      <c r="K27" s="69">
        <f>J27+H27</f>
        <v>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11" s="43" customFormat="1" ht="12.75">
      <c r="A28" s="56"/>
      <c r="B28" s="56"/>
      <c r="C28" s="57"/>
      <c r="D28" s="93" t="s">
        <v>92</v>
      </c>
      <c r="E28" s="58"/>
      <c r="F28" s="58"/>
      <c r="G28" s="59"/>
      <c r="H28" s="60"/>
      <c r="I28" s="61"/>
      <c r="J28" s="60"/>
      <c r="K28" s="62"/>
    </row>
    <row r="29" spans="1:11" s="43" customFormat="1" ht="12.75">
      <c r="A29" s="63">
        <f>A27+1</f>
        <v>20</v>
      </c>
      <c r="B29" s="64"/>
      <c r="C29" s="65"/>
      <c r="D29" s="66" t="s">
        <v>88</v>
      </c>
      <c r="E29" s="109" t="s">
        <v>37</v>
      </c>
      <c r="F29" s="70">
        <v>1</v>
      </c>
      <c r="G29" s="41"/>
      <c r="H29" s="67">
        <f>G29*F29</f>
        <v>0</v>
      </c>
      <c r="I29" s="68"/>
      <c r="J29" s="67">
        <f>I29*F29</f>
        <v>0</v>
      </c>
      <c r="K29" s="69">
        <f>J29+H29</f>
        <v>0</v>
      </c>
    </row>
    <row r="30" spans="1:11" s="43" customFormat="1" ht="12.75">
      <c r="A30" s="63">
        <f>A29+1</f>
        <v>21</v>
      </c>
      <c r="B30" s="64"/>
      <c r="C30" s="65"/>
      <c r="D30" s="66" t="s">
        <v>91</v>
      </c>
      <c r="E30" s="109" t="s">
        <v>37</v>
      </c>
      <c r="F30" s="70">
        <v>2</v>
      </c>
      <c r="G30" s="41"/>
      <c r="H30" s="67">
        <f>G30*F30</f>
        <v>0</v>
      </c>
      <c r="I30" s="68"/>
      <c r="J30" s="67">
        <f>I30*F30</f>
        <v>0</v>
      </c>
      <c r="K30" s="69">
        <f>J30+H30</f>
        <v>0</v>
      </c>
    </row>
    <row r="31" spans="1:11" s="43" customFormat="1" ht="12.75">
      <c r="A31" s="56"/>
      <c r="B31" s="56"/>
      <c r="C31" s="57"/>
      <c r="D31" s="93" t="s">
        <v>89</v>
      </c>
      <c r="E31" s="58"/>
      <c r="F31" s="58"/>
      <c r="G31" s="59"/>
      <c r="H31" s="60"/>
      <c r="I31" s="61"/>
      <c r="J31" s="60"/>
      <c r="K31" s="62"/>
    </row>
    <row r="32" spans="1:11" s="43" customFormat="1" ht="12.75">
      <c r="A32" s="63">
        <f>A30+1</f>
        <v>22</v>
      </c>
      <c r="B32" s="64"/>
      <c r="C32" s="65"/>
      <c r="D32" s="71" t="s">
        <v>90</v>
      </c>
      <c r="E32" s="109" t="s">
        <v>37</v>
      </c>
      <c r="F32" s="70">
        <v>1</v>
      </c>
      <c r="G32" s="41"/>
      <c r="H32" s="67">
        <f>G32*F32</f>
        <v>0</v>
      </c>
      <c r="I32" s="68"/>
      <c r="J32" s="67">
        <f>I32*F32</f>
        <v>0</v>
      </c>
      <c r="K32" s="69">
        <f>J32+H32</f>
        <v>0</v>
      </c>
    </row>
    <row r="33" spans="1:11" s="43" customFormat="1" ht="12.75">
      <c r="A33" s="56"/>
      <c r="B33" s="56"/>
      <c r="C33" s="57"/>
      <c r="D33" s="93" t="s">
        <v>93</v>
      </c>
      <c r="E33" s="58"/>
      <c r="F33" s="58"/>
      <c r="G33" s="59"/>
      <c r="H33" s="60"/>
      <c r="I33" s="61"/>
      <c r="J33" s="60"/>
      <c r="K33" s="62"/>
    </row>
    <row r="34" spans="1:11" s="43" customFormat="1" ht="19.5">
      <c r="A34" s="63">
        <f>A32+1</f>
        <v>23</v>
      </c>
      <c r="B34" s="64"/>
      <c r="C34" s="65"/>
      <c r="D34" s="71" t="s">
        <v>94</v>
      </c>
      <c r="E34" s="109" t="s">
        <v>37</v>
      </c>
      <c r="F34" s="110">
        <v>1</v>
      </c>
      <c r="G34" s="68"/>
      <c r="H34" s="67">
        <f>G34*F34</f>
        <v>0</v>
      </c>
      <c r="I34" s="68"/>
      <c r="J34" s="67">
        <f>I34*F34</f>
        <v>0</v>
      </c>
      <c r="K34" s="69">
        <f>J34+H34</f>
        <v>0</v>
      </c>
    </row>
    <row r="35" spans="1:11" s="43" customFormat="1" ht="12.75">
      <c r="A35" s="56"/>
      <c r="B35" s="56"/>
      <c r="C35" s="57"/>
      <c r="D35" s="93" t="s">
        <v>95</v>
      </c>
      <c r="E35" s="58"/>
      <c r="F35" s="58"/>
      <c r="G35" s="59"/>
      <c r="H35" s="60"/>
      <c r="I35" s="61"/>
      <c r="J35" s="60"/>
      <c r="K35" s="62"/>
    </row>
    <row r="36" spans="1:11" s="43" customFormat="1" ht="12.75">
      <c r="A36" s="63">
        <f>A34+1</f>
        <v>24</v>
      </c>
      <c r="B36" s="64"/>
      <c r="C36" s="65"/>
      <c r="D36" s="66" t="s">
        <v>96</v>
      </c>
      <c r="E36" s="109" t="s">
        <v>37</v>
      </c>
      <c r="F36" s="70">
        <v>2</v>
      </c>
      <c r="G36" s="41"/>
      <c r="H36" s="67">
        <f>G36*F36</f>
        <v>0</v>
      </c>
      <c r="I36" s="68"/>
      <c r="J36" s="67">
        <f>I36*F36</f>
        <v>0</v>
      </c>
      <c r="K36" s="69">
        <f>J36+H36</f>
        <v>0</v>
      </c>
    </row>
    <row r="37" spans="1:11" s="43" customFormat="1" ht="12.75">
      <c r="A37" s="63">
        <f>A36+1</f>
        <v>25</v>
      </c>
      <c r="B37" s="64"/>
      <c r="C37" s="65"/>
      <c r="D37" s="66" t="s">
        <v>97</v>
      </c>
      <c r="E37" s="109" t="s">
        <v>37</v>
      </c>
      <c r="F37" s="70">
        <v>1</v>
      </c>
      <c r="G37" s="41"/>
      <c r="H37" s="67">
        <f>G37*F37</f>
        <v>0</v>
      </c>
      <c r="I37" s="68"/>
      <c r="J37" s="67">
        <f>I37*F37</f>
        <v>0</v>
      </c>
      <c r="K37" s="69">
        <f>J37+H37</f>
        <v>0</v>
      </c>
    </row>
    <row r="38" spans="1:11" s="43" customFormat="1" ht="12.75">
      <c r="A38" s="56"/>
      <c r="B38" s="56"/>
      <c r="C38" s="57"/>
      <c r="D38" s="93" t="s">
        <v>104</v>
      </c>
      <c r="E38" s="58"/>
      <c r="F38" s="58"/>
      <c r="G38" s="59"/>
      <c r="H38" s="60"/>
      <c r="I38" s="61"/>
      <c r="J38" s="60"/>
      <c r="K38" s="62"/>
    </row>
    <row r="39" spans="1:11" s="43" customFormat="1" ht="12.75">
      <c r="A39" s="63">
        <f>A37+1</f>
        <v>26</v>
      </c>
      <c r="B39" s="64"/>
      <c r="C39" s="65"/>
      <c r="D39" s="66" t="s">
        <v>105</v>
      </c>
      <c r="E39" s="109" t="s">
        <v>37</v>
      </c>
      <c r="F39" s="70">
        <v>1</v>
      </c>
      <c r="G39" s="41"/>
      <c r="H39" s="67">
        <f aca="true" t="shared" si="4" ref="H39:H48">G39*F39</f>
        <v>0</v>
      </c>
      <c r="I39" s="68"/>
      <c r="J39" s="67">
        <f aca="true" t="shared" si="5" ref="J39:J48">I39*F39</f>
        <v>0</v>
      </c>
      <c r="K39" s="69">
        <f aca="true" t="shared" si="6" ref="K39:K48">J39+H39</f>
        <v>0</v>
      </c>
    </row>
    <row r="40" spans="1:11" s="43" customFormat="1" ht="12.75">
      <c r="A40" s="63">
        <f>A39+1</f>
        <v>27</v>
      </c>
      <c r="B40" s="64"/>
      <c r="C40" s="65"/>
      <c r="D40" s="66" t="s">
        <v>106</v>
      </c>
      <c r="E40" s="109" t="s">
        <v>37</v>
      </c>
      <c r="F40" s="70">
        <v>1</v>
      </c>
      <c r="G40" s="41"/>
      <c r="H40" s="67">
        <f t="shared" si="4"/>
        <v>0</v>
      </c>
      <c r="I40" s="68"/>
      <c r="J40" s="67">
        <f t="shared" si="5"/>
        <v>0</v>
      </c>
      <c r="K40" s="69">
        <f t="shared" si="6"/>
        <v>0</v>
      </c>
    </row>
    <row r="41" spans="1:11" s="43" customFormat="1" ht="12.75">
      <c r="A41" s="63">
        <f aca="true" t="shared" si="7" ref="A41:A48">A40+1</f>
        <v>28</v>
      </c>
      <c r="B41" s="64"/>
      <c r="C41" s="65"/>
      <c r="D41" s="66" t="s">
        <v>107</v>
      </c>
      <c r="E41" s="109" t="s">
        <v>37</v>
      </c>
      <c r="F41" s="70">
        <v>1</v>
      </c>
      <c r="G41" s="41"/>
      <c r="H41" s="67">
        <f t="shared" si="4"/>
        <v>0</v>
      </c>
      <c r="I41" s="68"/>
      <c r="J41" s="67">
        <f t="shared" si="5"/>
        <v>0</v>
      </c>
      <c r="K41" s="69">
        <f t="shared" si="6"/>
        <v>0</v>
      </c>
    </row>
    <row r="42" spans="1:11" s="43" customFormat="1" ht="19.5">
      <c r="A42" s="63">
        <f t="shared" si="7"/>
        <v>29</v>
      </c>
      <c r="B42" s="64"/>
      <c r="C42" s="65"/>
      <c r="D42" s="71" t="s">
        <v>111</v>
      </c>
      <c r="E42" s="109" t="s">
        <v>37</v>
      </c>
      <c r="F42" s="110">
        <v>1</v>
      </c>
      <c r="G42" s="41"/>
      <c r="H42" s="67">
        <f t="shared" si="4"/>
        <v>0</v>
      </c>
      <c r="I42" s="68"/>
      <c r="J42" s="67">
        <f t="shared" si="5"/>
        <v>0</v>
      </c>
      <c r="K42" s="69">
        <f t="shared" si="6"/>
        <v>0</v>
      </c>
    </row>
    <row r="43" spans="1:11" s="43" customFormat="1" ht="12.75">
      <c r="A43" s="63">
        <f t="shared" si="7"/>
        <v>30</v>
      </c>
      <c r="B43" s="64"/>
      <c r="C43" s="65"/>
      <c r="D43" s="66" t="s">
        <v>108</v>
      </c>
      <c r="E43" s="109" t="s">
        <v>37</v>
      </c>
      <c r="F43" s="70">
        <v>2</v>
      </c>
      <c r="G43" s="41"/>
      <c r="H43" s="67">
        <f t="shared" si="4"/>
        <v>0</v>
      </c>
      <c r="I43" s="68"/>
      <c r="J43" s="67">
        <f t="shared" si="5"/>
        <v>0</v>
      </c>
      <c r="K43" s="69">
        <f t="shared" si="6"/>
        <v>0</v>
      </c>
    </row>
    <row r="44" spans="1:11" s="43" customFormat="1" ht="12.75">
      <c r="A44" s="63">
        <f t="shared" si="7"/>
        <v>31</v>
      </c>
      <c r="B44" s="64"/>
      <c r="C44" s="65"/>
      <c r="D44" s="66" t="s">
        <v>109</v>
      </c>
      <c r="E44" s="109" t="s">
        <v>37</v>
      </c>
      <c r="F44" s="70">
        <v>2</v>
      </c>
      <c r="G44" s="41"/>
      <c r="H44" s="67">
        <f t="shared" si="4"/>
        <v>0</v>
      </c>
      <c r="I44" s="68"/>
      <c r="J44" s="67">
        <f t="shared" si="5"/>
        <v>0</v>
      </c>
      <c r="K44" s="69">
        <f t="shared" si="6"/>
        <v>0</v>
      </c>
    </row>
    <row r="45" spans="1:11" s="43" customFormat="1" ht="12.75">
      <c r="A45" s="63">
        <f t="shared" si="7"/>
        <v>32</v>
      </c>
      <c r="B45" s="64"/>
      <c r="C45" s="65"/>
      <c r="D45" s="66" t="s">
        <v>110</v>
      </c>
      <c r="E45" s="109" t="s">
        <v>37</v>
      </c>
      <c r="F45" s="70">
        <v>1</v>
      </c>
      <c r="G45" s="41"/>
      <c r="H45" s="67">
        <f t="shared" si="4"/>
        <v>0</v>
      </c>
      <c r="I45" s="68"/>
      <c r="J45" s="67">
        <f t="shared" si="5"/>
        <v>0</v>
      </c>
      <c r="K45" s="69">
        <f t="shared" si="6"/>
        <v>0</v>
      </c>
    </row>
    <row r="46" spans="1:11" s="43" customFormat="1" ht="12.75">
      <c r="A46" s="63">
        <f t="shared" si="7"/>
        <v>33</v>
      </c>
      <c r="B46" s="64"/>
      <c r="C46" s="65"/>
      <c r="D46" s="66" t="s">
        <v>112</v>
      </c>
      <c r="E46" s="109" t="s">
        <v>37</v>
      </c>
      <c r="F46" s="70">
        <v>2</v>
      </c>
      <c r="G46" s="41"/>
      <c r="H46" s="67">
        <f t="shared" si="4"/>
        <v>0</v>
      </c>
      <c r="I46" s="68"/>
      <c r="J46" s="67">
        <f t="shared" si="5"/>
        <v>0</v>
      </c>
      <c r="K46" s="69">
        <f t="shared" si="6"/>
        <v>0</v>
      </c>
    </row>
    <row r="47" spans="1:11" s="43" customFormat="1" ht="12.75">
      <c r="A47" s="63">
        <f t="shared" si="7"/>
        <v>34</v>
      </c>
      <c r="B47" s="64"/>
      <c r="C47" s="65"/>
      <c r="D47" s="66" t="s">
        <v>113</v>
      </c>
      <c r="E47" s="109" t="s">
        <v>36</v>
      </c>
      <c r="F47" s="70">
        <v>2</v>
      </c>
      <c r="G47" s="41"/>
      <c r="H47" s="67">
        <f t="shared" si="4"/>
        <v>0</v>
      </c>
      <c r="I47" s="68"/>
      <c r="J47" s="67">
        <f t="shared" si="5"/>
        <v>0</v>
      </c>
      <c r="K47" s="69">
        <f t="shared" si="6"/>
        <v>0</v>
      </c>
    </row>
    <row r="48" spans="1:11" s="43" customFormat="1" ht="12.75">
      <c r="A48" s="63">
        <f t="shared" si="7"/>
        <v>35</v>
      </c>
      <c r="B48" s="64"/>
      <c r="C48" s="65"/>
      <c r="D48" s="66" t="s">
        <v>119</v>
      </c>
      <c r="E48" s="109" t="s">
        <v>58</v>
      </c>
      <c r="F48" s="70">
        <v>1</v>
      </c>
      <c r="G48" s="41"/>
      <c r="H48" s="67">
        <f t="shared" si="4"/>
        <v>0</v>
      </c>
      <c r="I48" s="68"/>
      <c r="J48" s="67">
        <f t="shared" si="5"/>
        <v>0</v>
      </c>
      <c r="K48" s="69">
        <f t="shared" si="6"/>
        <v>0</v>
      </c>
    </row>
    <row r="49" spans="1:11" s="39" customFormat="1" ht="12.75" customHeight="1">
      <c r="A49" s="56"/>
      <c r="B49" s="56"/>
      <c r="C49" s="57"/>
      <c r="D49" s="93" t="s">
        <v>42</v>
      </c>
      <c r="E49" s="58"/>
      <c r="F49" s="58"/>
      <c r="G49" s="59"/>
      <c r="H49" s="60"/>
      <c r="I49" s="61"/>
      <c r="J49" s="60"/>
      <c r="K49" s="62"/>
    </row>
    <row r="50" spans="1:11" s="42" customFormat="1" ht="12.75" customHeight="1">
      <c r="A50" s="63">
        <f>A48+1</f>
        <v>36</v>
      </c>
      <c r="B50" s="64"/>
      <c r="C50" s="65"/>
      <c r="D50" s="66" t="s">
        <v>43</v>
      </c>
      <c r="E50" s="109" t="s">
        <v>37</v>
      </c>
      <c r="F50" s="70">
        <v>100</v>
      </c>
      <c r="G50" s="41"/>
      <c r="H50" s="67">
        <f>G50*F50</f>
        <v>0</v>
      </c>
      <c r="I50" s="68"/>
      <c r="J50" s="67">
        <f>I50*F50</f>
        <v>0</v>
      </c>
      <c r="K50" s="69">
        <f>J50+H50</f>
        <v>0</v>
      </c>
    </row>
    <row r="51" spans="1:11" s="42" customFormat="1" ht="12.75" customHeight="1">
      <c r="A51" s="63">
        <f>A50+1</f>
        <v>37</v>
      </c>
      <c r="B51" s="64"/>
      <c r="C51" s="65"/>
      <c r="D51" s="66" t="s">
        <v>44</v>
      </c>
      <c r="E51" s="109" t="s">
        <v>37</v>
      </c>
      <c r="F51" s="70">
        <v>100</v>
      </c>
      <c r="G51" s="41"/>
      <c r="H51" s="67">
        <f>G51*F51</f>
        <v>0</v>
      </c>
      <c r="I51" s="68"/>
      <c r="J51" s="67">
        <f>I51*F51</f>
        <v>0</v>
      </c>
      <c r="K51" s="69">
        <f>J51+H51</f>
        <v>0</v>
      </c>
    </row>
    <row r="52" spans="1:11" s="39" customFormat="1" ht="12.75" customHeight="1">
      <c r="A52" s="56"/>
      <c r="B52" s="56"/>
      <c r="C52" s="57"/>
      <c r="D52" s="93" t="s">
        <v>84</v>
      </c>
      <c r="E52" s="58"/>
      <c r="F52" s="58"/>
      <c r="G52" s="59"/>
      <c r="H52" s="60"/>
      <c r="I52" s="61"/>
      <c r="J52" s="60"/>
      <c r="K52" s="62"/>
    </row>
    <row r="53" spans="1:11" s="42" customFormat="1" ht="12.75" customHeight="1">
      <c r="A53" s="63">
        <f>A51+1</f>
        <v>38</v>
      </c>
      <c r="B53" s="64"/>
      <c r="C53" s="65"/>
      <c r="D53" s="66" t="s">
        <v>45</v>
      </c>
      <c r="E53" s="109" t="s">
        <v>37</v>
      </c>
      <c r="F53" s="70">
        <v>2</v>
      </c>
      <c r="G53" s="41"/>
      <c r="H53" s="67">
        <f>G53*F53</f>
        <v>0</v>
      </c>
      <c r="I53" s="68"/>
      <c r="J53" s="67">
        <f>I53*F53</f>
        <v>0</v>
      </c>
      <c r="K53" s="69">
        <f>J53+H53</f>
        <v>0</v>
      </c>
    </row>
    <row r="54" spans="1:11" s="39" customFormat="1" ht="12.75" customHeight="1">
      <c r="A54" s="56"/>
      <c r="B54" s="56"/>
      <c r="C54" s="57"/>
      <c r="D54" s="93" t="s">
        <v>46</v>
      </c>
      <c r="E54" s="58"/>
      <c r="F54" s="58"/>
      <c r="G54" s="59"/>
      <c r="H54" s="60"/>
      <c r="I54" s="61"/>
      <c r="J54" s="60"/>
      <c r="K54" s="62"/>
    </row>
    <row r="55" spans="1:11" ht="12.75" customHeight="1">
      <c r="A55" s="63">
        <f>A53+1</f>
        <v>39</v>
      </c>
      <c r="B55" s="64"/>
      <c r="C55" s="65"/>
      <c r="D55" s="66" t="s">
        <v>47</v>
      </c>
      <c r="E55" s="109" t="s">
        <v>37</v>
      </c>
      <c r="F55" s="70">
        <v>1</v>
      </c>
      <c r="G55" s="41"/>
      <c r="H55" s="67">
        <f>G55*F55</f>
        <v>0</v>
      </c>
      <c r="I55" s="68"/>
      <c r="J55" s="67">
        <f>I55*F55</f>
        <v>0</v>
      </c>
      <c r="K55" s="69">
        <f>J55+H55</f>
        <v>0</v>
      </c>
    </row>
    <row r="56" spans="1:11" ht="12.75" customHeight="1">
      <c r="A56" s="63">
        <f>A55+1</f>
        <v>40</v>
      </c>
      <c r="B56" s="64"/>
      <c r="C56" s="65"/>
      <c r="D56" s="66" t="s">
        <v>48</v>
      </c>
      <c r="E56" s="109" t="s">
        <v>37</v>
      </c>
      <c r="F56" s="70">
        <v>1</v>
      </c>
      <c r="G56" s="41"/>
      <c r="H56" s="67">
        <f>G56*F56</f>
        <v>0</v>
      </c>
      <c r="I56" s="68"/>
      <c r="J56" s="67">
        <f>I56*F56</f>
        <v>0</v>
      </c>
      <c r="K56" s="69">
        <f>J56+H56</f>
        <v>0</v>
      </c>
    </row>
    <row r="57" spans="1:11" ht="12.75" customHeight="1">
      <c r="A57" s="63">
        <f>A56+1</f>
        <v>41</v>
      </c>
      <c r="B57" s="64"/>
      <c r="C57" s="65"/>
      <c r="D57" s="66" t="s">
        <v>49</v>
      </c>
      <c r="E57" s="109" t="s">
        <v>37</v>
      </c>
      <c r="F57" s="70">
        <v>1</v>
      </c>
      <c r="G57" s="41"/>
      <c r="H57" s="67">
        <f>G57*F57</f>
        <v>0</v>
      </c>
      <c r="I57" s="68"/>
      <c r="J57" s="67">
        <f>I57*F57</f>
        <v>0</v>
      </c>
      <c r="K57" s="69">
        <f>J57+H57</f>
        <v>0</v>
      </c>
    </row>
    <row r="58" spans="1:11" ht="12.75" customHeight="1">
      <c r="A58" s="63">
        <f>A57+1</f>
        <v>42</v>
      </c>
      <c r="B58" s="64"/>
      <c r="C58" s="65"/>
      <c r="D58" s="66" t="s">
        <v>50</v>
      </c>
      <c r="E58" s="109" t="s">
        <v>37</v>
      </c>
      <c r="F58" s="70">
        <v>2</v>
      </c>
      <c r="G58" s="41"/>
      <c r="H58" s="67">
        <f>G58*F58</f>
        <v>0</v>
      </c>
      <c r="I58" s="68"/>
      <c r="J58" s="67">
        <f>I58*F58</f>
        <v>0</v>
      </c>
      <c r="K58" s="69">
        <f>J58+H58</f>
        <v>0</v>
      </c>
    </row>
    <row r="59" spans="1:11" ht="12.75" customHeight="1">
      <c r="A59" s="56"/>
      <c r="B59" s="56"/>
      <c r="C59" s="57"/>
      <c r="D59" s="93" t="s">
        <v>100</v>
      </c>
      <c r="E59" s="58"/>
      <c r="F59" s="58"/>
      <c r="G59" s="59"/>
      <c r="H59" s="60"/>
      <c r="I59" s="61"/>
      <c r="J59" s="60"/>
      <c r="K59" s="62"/>
    </row>
    <row r="60" spans="1:11" ht="12.75" customHeight="1">
      <c r="A60" s="111">
        <f>A58+1</f>
        <v>43</v>
      </c>
      <c r="B60" s="112"/>
      <c r="C60" s="113"/>
      <c r="D60" s="71" t="s">
        <v>101</v>
      </c>
      <c r="E60" s="109" t="s">
        <v>36</v>
      </c>
      <c r="F60" s="115">
        <v>15</v>
      </c>
      <c r="G60" s="116"/>
      <c r="H60" s="117">
        <f>G60*F60</f>
        <v>0</v>
      </c>
      <c r="I60" s="116"/>
      <c r="J60" s="117">
        <f>I60*F60</f>
        <v>0</v>
      </c>
      <c r="K60" s="118">
        <f>J60+H60</f>
        <v>0</v>
      </c>
    </row>
    <row r="61" spans="1:11" s="42" customFormat="1" ht="12.75" customHeight="1">
      <c r="A61" s="56"/>
      <c r="B61" s="56"/>
      <c r="C61" s="57"/>
      <c r="D61" s="93" t="s">
        <v>51</v>
      </c>
      <c r="E61" s="58"/>
      <c r="F61" s="58"/>
      <c r="G61" s="59"/>
      <c r="H61" s="60"/>
      <c r="I61" s="61"/>
      <c r="J61" s="60"/>
      <c r="K61" s="62"/>
    </row>
    <row r="62" spans="1:11" ht="13.5" customHeight="1">
      <c r="A62" s="63">
        <f>A60+1</f>
        <v>44</v>
      </c>
      <c r="B62" s="64"/>
      <c r="C62" s="65"/>
      <c r="D62" s="66" t="s">
        <v>52</v>
      </c>
      <c r="E62" s="109" t="s">
        <v>37</v>
      </c>
      <c r="F62" s="70">
        <v>3</v>
      </c>
      <c r="G62" s="41"/>
      <c r="H62" s="67">
        <f>G62*F62</f>
        <v>0</v>
      </c>
      <c r="I62" s="68"/>
      <c r="J62" s="67">
        <f>I62*F62</f>
        <v>0</v>
      </c>
      <c r="K62" s="69">
        <f>J62+H62</f>
        <v>0</v>
      </c>
    </row>
    <row r="63" spans="1:11" ht="13.5" customHeight="1">
      <c r="A63" s="63">
        <f>A62+1</f>
        <v>45</v>
      </c>
      <c r="B63" s="64"/>
      <c r="C63" s="65"/>
      <c r="D63" s="66" t="s">
        <v>53</v>
      </c>
      <c r="E63" s="109" t="s">
        <v>37</v>
      </c>
      <c r="F63" s="70">
        <v>3</v>
      </c>
      <c r="G63" s="41"/>
      <c r="H63" s="67">
        <f>G63*F63</f>
        <v>0</v>
      </c>
      <c r="I63" s="68"/>
      <c r="J63" s="67">
        <f>I63*F63</f>
        <v>0</v>
      </c>
      <c r="K63" s="69">
        <f>J63+H63</f>
        <v>0</v>
      </c>
    </row>
    <row r="64" spans="1:11" ht="13.5" customHeight="1">
      <c r="A64" s="56"/>
      <c r="B64" s="56"/>
      <c r="C64" s="57"/>
      <c r="D64" s="93" t="s">
        <v>54</v>
      </c>
      <c r="E64" s="58"/>
      <c r="F64" s="58"/>
      <c r="G64" s="59"/>
      <c r="H64" s="60"/>
      <c r="I64" s="61"/>
      <c r="J64" s="60"/>
      <c r="K64" s="62"/>
    </row>
    <row r="65" spans="1:11" ht="13.5" customHeight="1">
      <c r="A65" s="63">
        <f>A63+1</f>
        <v>46</v>
      </c>
      <c r="B65" s="64"/>
      <c r="C65" s="65"/>
      <c r="D65" s="66" t="s">
        <v>102</v>
      </c>
      <c r="E65" s="109" t="s">
        <v>58</v>
      </c>
      <c r="F65" s="70">
        <v>1</v>
      </c>
      <c r="G65" s="41"/>
      <c r="H65" s="67">
        <f>G65*F65</f>
        <v>0</v>
      </c>
      <c r="I65" s="68"/>
      <c r="J65" s="67">
        <f>I65*F65</f>
        <v>0</v>
      </c>
      <c r="K65" s="69">
        <f>J65+H65</f>
        <v>0</v>
      </c>
    </row>
    <row r="66" spans="1:11" ht="13.5" customHeight="1">
      <c r="A66" s="56"/>
      <c r="B66" s="56"/>
      <c r="C66" s="57"/>
      <c r="D66" s="93" t="s">
        <v>121</v>
      </c>
      <c r="E66" s="58"/>
      <c r="F66" s="58"/>
      <c r="G66" s="59"/>
      <c r="H66" s="60"/>
      <c r="I66" s="61"/>
      <c r="J66" s="60"/>
      <c r="K66" s="62"/>
    </row>
    <row r="67" spans="1:11" s="43" customFormat="1" ht="19.5">
      <c r="A67" s="63">
        <f>A65+1</f>
        <v>47</v>
      </c>
      <c r="B67" s="64"/>
      <c r="C67" s="65"/>
      <c r="D67" s="71" t="s">
        <v>122</v>
      </c>
      <c r="E67" s="109" t="s">
        <v>58</v>
      </c>
      <c r="F67" s="110">
        <v>1</v>
      </c>
      <c r="G67" s="41"/>
      <c r="H67" s="67">
        <f>G67*F67</f>
        <v>0</v>
      </c>
      <c r="I67" s="68"/>
      <c r="J67" s="67">
        <f>I67*F67</f>
        <v>0</v>
      </c>
      <c r="K67" s="69">
        <f>J67+H67</f>
        <v>0</v>
      </c>
    </row>
    <row r="68" spans="1:11" s="43" customFormat="1" ht="19.5">
      <c r="A68" s="63">
        <f>A67+1</f>
        <v>48</v>
      </c>
      <c r="B68" s="64"/>
      <c r="C68" s="65"/>
      <c r="D68" s="71" t="s">
        <v>123</v>
      </c>
      <c r="E68" s="109" t="s">
        <v>58</v>
      </c>
      <c r="F68" s="110">
        <v>1</v>
      </c>
      <c r="G68" s="41"/>
      <c r="H68" s="67">
        <f>G68*F68</f>
        <v>0</v>
      </c>
      <c r="I68" s="68"/>
      <c r="J68" s="67">
        <f>I68*F68</f>
        <v>0</v>
      </c>
      <c r="K68" s="69">
        <f>J68+H68</f>
        <v>0</v>
      </c>
    </row>
    <row r="69" spans="1:11" s="43" customFormat="1" ht="19.5">
      <c r="A69" s="63">
        <f>A68+1</f>
        <v>49</v>
      </c>
      <c r="B69" s="64"/>
      <c r="C69" s="65"/>
      <c r="D69" s="71" t="s">
        <v>124</v>
      </c>
      <c r="E69" s="109" t="s">
        <v>58</v>
      </c>
      <c r="F69" s="110">
        <v>1</v>
      </c>
      <c r="G69" s="41"/>
      <c r="H69" s="67">
        <f>G69*F69</f>
        <v>0</v>
      </c>
      <c r="I69" s="68"/>
      <c r="J69" s="67">
        <f>I69*F69</f>
        <v>0</v>
      </c>
      <c r="K69" s="69">
        <f>J69+H69</f>
        <v>0</v>
      </c>
    </row>
    <row r="70" spans="1:11" s="42" customFormat="1" ht="12.75" customHeight="1">
      <c r="A70" s="56"/>
      <c r="B70" s="56"/>
      <c r="C70" s="57"/>
      <c r="D70" s="93" t="s">
        <v>56</v>
      </c>
      <c r="E70" s="58"/>
      <c r="F70" s="58"/>
      <c r="G70" s="59"/>
      <c r="H70" s="60"/>
      <c r="I70" s="61"/>
      <c r="J70" s="60"/>
      <c r="K70" s="62"/>
    </row>
    <row r="71" spans="1:11" s="42" customFormat="1" ht="12.75" customHeight="1">
      <c r="A71" s="63">
        <f>A69+1</f>
        <v>50</v>
      </c>
      <c r="B71" s="64"/>
      <c r="C71" s="65"/>
      <c r="D71" s="66" t="s">
        <v>98</v>
      </c>
      <c r="E71" s="109" t="s">
        <v>58</v>
      </c>
      <c r="F71" s="70">
        <v>1</v>
      </c>
      <c r="G71" s="41"/>
      <c r="H71" s="67">
        <f>G71*F71</f>
        <v>0</v>
      </c>
      <c r="I71" s="68"/>
      <c r="J71" s="67">
        <f>I71*F71</f>
        <v>0</v>
      </c>
      <c r="K71" s="69">
        <f>J71+H71</f>
        <v>0</v>
      </c>
    </row>
    <row r="72" spans="1:11" s="42" customFormat="1" ht="12.75" customHeight="1">
      <c r="A72" s="56"/>
      <c r="B72" s="56"/>
      <c r="C72" s="57"/>
      <c r="D72" s="93" t="s">
        <v>16</v>
      </c>
      <c r="E72" s="58"/>
      <c r="F72" s="58"/>
      <c r="G72" s="59"/>
      <c r="H72" s="60"/>
      <c r="I72" s="61"/>
      <c r="J72" s="60"/>
      <c r="K72" s="62"/>
    </row>
    <row r="73" spans="1:11" ht="12.75" customHeight="1">
      <c r="A73" s="63">
        <f>A71+1</f>
        <v>51</v>
      </c>
      <c r="B73" s="64"/>
      <c r="C73" s="65"/>
      <c r="D73" s="66" t="s">
        <v>57</v>
      </c>
      <c r="E73" s="109" t="s">
        <v>58</v>
      </c>
      <c r="F73" s="70">
        <v>1</v>
      </c>
      <c r="G73" s="41"/>
      <c r="H73" s="67">
        <f>G73*F73</f>
        <v>0</v>
      </c>
      <c r="I73" s="68"/>
      <c r="J73" s="67">
        <f>I73*F73</f>
        <v>0</v>
      </c>
      <c r="K73" s="69">
        <f>J73+H73</f>
        <v>0</v>
      </c>
    </row>
    <row r="74" spans="1:11" ht="12.75" customHeight="1">
      <c r="A74" s="111">
        <f>A73+1</f>
        <v>52</v>
      </c>
      <c r="B74" s="112"/>
      <c r="C74" s="113"/>
      <c r="D74" s="114" t="s">
        <v>99</v>
      </c>
      <c r="E74" s="109" t="s">
        <v>58</v>
      </c>
      <c r="F74" s="115">
        <v>1</v>
      </c>
      <c r="G74" s="116"/>
      <c r="H74" s="117">
        <f>G74*F74</f>
        <v>0</v>
      </c>
      <c r="I74" s="116"/>
      <c r="J74" s="117">
        <f>I74*F74</f>
        <v>0</v>
      </c>
      <c r="K74" s="118">
        <f>J74+H74</f>
        <v>0</v>
      </c>
    </row>
    <row r="75" spans="1:11" ht="12.75" customHeight="1">
      <c r="A75" s="63">
        <f>A74+1</f>
        <v>53</v>
      </c>
      <c r="B75" s="64"/>
      <c r="C75" s="65"/>
      <c r="D75" s="66" t="s">
        <v>74</v>
      </c>
      <c r="E75" s="109" t="s">
        <v>58</v>
      </c>
      <c r="F75" s="70">
        <v>1</v>
      </c>
      <c r="G75" s="41"/>
      <c r="H75" s="67">
        <f>G75*F75</f>
        <v>0</v>
      </c>
      <c r="I75" s="68"/>
      <c r="J75" s="67">
        <f>I75*F75</f>
        <v>0</v>
      </c>
      <c r="K75" s="69">
        <f>J75+H75</f>
        <v>0</v>
      </c>
    </row>
    <row r="76" spans="1:11" ht="12.75" customHeight="1">
      <c r="A76" s="63">
        <f>A75+1</f>
        <v>54</v>
      </c>
      <c r="B76" s="64"/>
      <c r="C76" s="65"/>
      <c r="D76" s="66" t="s">
        <v>59</v>
      </c>
      <c r="E76" s="109" t="s">
        <v>55</v>
      </c>
      <c r="F76" s="70">
        <v>4</v>
      </c>
      <c r="G76" s="41"/>
      <c r="H76" s="67">
        <f>G76*F76</f>
        <v>0</v>
      </c>
      <c r="I76" s="68"/>
      <c r="J76" s="67">
        <f>I76*F76</f>
        <v>0</v>
      </c>
      <c r="K76" s="69">
        <f>J76+H76</f>
        <v>0</v>
      </c>
    </row>
    <row r="77" spans="1:11" ht="12.75" customHeight="1">
      <c r="A77" s="63">
        <f>A76+1</f>
        <v>55</v>
      </c>
      <c r="B77" s="64"/>
      <c r="C77" s="65"/>
      <c r="D77" s="66" t="s">
        <v>75</v>
      </c>
      <c r="E77" s="109" t="s">
        <v>58</v>
      </c>
      <c r="F77" s="70">
        <v>1</v>
      </c>
      <c r="G77" s="41"/>
      <c r="H77" s="67">
        <f>G77*F77</f>
        <v>0</v>
      </c>
      <c r="I77" s="68"/>
      <c r="J77" s="67">
        <f>I77*F77</f>
        <v>0</v>
      </c>
      <c r="K77" s="69">
        <f>J77+H77</f>
        <v>0</v>
      </c>
    </row>
    <row r="78" spans="1:11" ht="13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s="44" customFormat="1" ht="13.5" customHeight="1">
      <c r="A79" s="95" t="s">
        <v>60</v>
      </c>
      <c r="B79" s="73"/>
      <c r="C79" s="74"/>
      <c r="D79" s="74"/>
      <c r="E79" s="74"/>
      <c r="F79" s="74"/>
      <c r="G79" s="74"/>
      <c r="H79" s="74"/>
      <c r="I79" s="74"/>
      <c r="J79" s="74"/>
      <c r="K79" s="106">
        <f>SUM(K5:K77)</f>
        <v>0</v>
      </c>
    </row>
    <row r="80" spans="1:11" ht="12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36.75" customHeight="1">
      <c r="A81" s="128" t="s">
        <v>62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</row>
  </sheetData>
  <sheetProtection selectLockedCells="1" selectUnlockedCells="1"/>
  <mergeCells count="5">
    <mergeCell ref="I2:J2"/>
    <mergeCell ref="G2:H2"/>
    <mergeCell ref="A1:K1"/>
    <mergeCell ref="A2:F2"/>
    <mergeCell ref="A81:K81"/>
  </mergeCells>
  <printOptions/>
  <pageMargins left="0.7902777777777777" right="0.7" top="0.8916666666666667" bottom="0.4548611111111111" header="0.5118055555555555" footer="0.3020833333333333"/>
  <pageSetup fitToHeight="1" fitToWidth="1" horizontalDpi="300" verticalDpi="300" orientation="portrait" paperSize="9"/>
  <headerFooter alignWithMargins="0">
    <oddFooter>&amp;C&amp;"Arial,obyčejné"&amp;P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 JV</cp:lastModifiedBy>
  <dcterms:modified xsi:type="dcterms:W3CDTF">2014-06-04T10:17:45Z</dcterms:modified>
  <cp:category/>
  <cp:version/>
  <cp:contentType/>
  <cp:contentStatus/>
</cp:coreProperties>
</file>