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ceproascz-my.sharepoint.com/personal/pavel_sevcik_ceproas_cz/Documents/Dokumenty/VÝBĚROVÁ ŘÍZENÍ aktuální/INVESTICE/Rozšíření systémů PTZS VSS a ACS STŘELICE/V/"/>
    </mc:Choice>
  </mc:AlternateContent>
  <xr:revisionPtr revIDLastSave="0" documentId="8_{6B02A06F-3DC7-45F6-91CC-0BFF8BCAAD63}" xr6:coauthVersionLast="47" xr6:coauthVersionMax="47" xr10:uidLastSave="{00000000-0000-0000-0000-000000000000}"/>
  <bookViews>
    <workbookView xWindow="1170" yWindow="765" windowWidth="23550" windowHeight="15435" tabRatio="477" activeTab="2" xr2:uid="{00000000-000D-0000-FFFF-FFFF00000000}"/>
  </bookViews>
  <sheets>
    <sheet name="KRYCI LIST ROZPOCTU" sheetId="1" r:id="rId1"/>
    <sheet name="REKAPITULACE PZTS+VSS" sheetId="7" r:id="rId2"/>
    <sheet name="PZTS+VSS" sheetId="8" r:id="rId3"/>
  </sheets>
  <definedNames>
    <definedName name="__shared_2_0_0">"a1"*"b1"</definedName>
    <definedName name="__shared_2_1_0">"a1"*"d1"</definedName>
    <definedName name="__shared_2_10_0">"a1"*"d1"</definedName>
    <definedName name="__shared_2_11_0">"a1"+"c1"</definedName>
    <definedName name="__shared_2_12_0">"b1"*"a1"</definedName>
    <definedName name="__shared_2_13_0">"d1"*"a1"</definedName>
    <definedName name="__shared_2_14_0">"c1"+"a1"</definedName>
    <definedName name="__shared_2_15_0">"b1"*"a1"</definedName>
    <definedName name="__shared_2_16_0">"d1"*"a1"</definedName>
    <definedName name="__shared_2_17_0">"c1"+"a1"</definedName>
    <definedName name="__shared_2_18_0">"a1"+1</definedName>
    <definedName name="__shared_2_2_0">"a1"+"c1"</definedName>
    <definedName name="__shared_2_3_0">"a1"*"b1"</definedName>
    <definedName name="__shared_2_4_0">"a1"*"d1"</definedName>
    <definedName name="__shared_2_5_0">"a1"+"c1"</definedName>
    <definedName name="__shared_2_6_0">"a1"*"b1"</definedName>
    <definedName name="__shared_2_7_0">"a1"*"d1"</definedName>
    <definedName name="__shared_2_8_0">"a1"+"c1"</definedName>
    <definedName name="__shared_2_9_0">"a1"*"b1"</definedName>
    <definedName name="_xlnm._FilterDatabase" localSheetId="2" hidden="1">'PZTS+VSS'!$B$3:$B$260</definedName>
    <definedName name="_xlnm._FilterDatabase" localSheetId="1" hidden="1">'REKAPITULACE PZTS+VSS'!$A$5:$F$13</definedName>
    <definedName name="Excel_BuiltIn_Print_Area" localSheetId="2">'PZTS+VSS'!$A$1:$L$256</definedName>
    <definedName name="kurz_EU">"#ref!"</definedName>
    <definedName name="kurz_usd">"#ref!"</definedName>
    <definedName name="marze_hw">"#ref!"</definedName>
    <definedName name="marze_sluzby">"#ref!"</definedName>
    <definedName name="marze_sw">"#ref!"</definedName>
    <definedName name="_xlnm.Print_Area" localSheetId="0">'KRYCI LIST ROZPOCTU'!$A$1:$E$28</definedName>
    <definedName name="_xlnm.Print_Area" localSheetId="2">'PZTS+VSS'!$A$1:$L$260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49" i="8" l="1"/>
  <c r="A250" i="8" s="1"/>
  <c r="A251" i="8" s="1"/>
  <c r="A252" i="8" s="1"/>
  <c r="A253" i="8" s="1"/>
  <c r="A254" i="8" s="1"/>
  <c r="A255" i="8" s="1"/>
  <c r="A256" i="8" s="1"/>
  <c r="A247" i="8"/>
  <c r="A248" i="8" s="1"/>
  <c r="I248" i="8"/>
  <c r="K248" i="8"/>
  <c r="L248" i="8"/>
  <c r="I247" i="8"/>
  <c r="K247" i="8"/>
  <c r="L247" i="8"/>
  <c r="K202" i="8" l="1"/>
  <c r="I202" i="8"/>
  <c r="K172" i="8"/>
  <c r="I172" i="8"/>
  <c r="K147" i="8"/>
  <c r="I147" i="8"/>
  <c r="K18" i="8"/>
  <c r="I18" i="8"/>
  <c r="L202" i="8" l="1"/>
  <c r="L172" i="8"/>
  <c r="L18" i="8"/>
  <c r="L147" i="8"/>
  <c r="K151" i="8" l="1"/>
  <c r="I151" i="8"/>
  <c r="K161" i="8"/>
  <c r="I161" i="8"/>
  <c r="L151" i="8" l="1"/>
  <c r="L161" i="8"/>
  <c r="K237" i="8"/>
  <c r="I237" i="8"/>
  <c r="K219" i="8"/>
  <c r="I219" i="8"/>
  <c r="L219" i="8" s="1"/>
  <c r="K52" i="8"/>
  <c r="I52" i="8"/>
  <c r="K63" i="8"/>
  <c r="I63" i="8"/>
  <c r="K62" i="8"/>
  <c r="I62" i="8"/>
  <c r="K61" i="8"/>
  <c r="I61" i="8"/>
  <c r="K59" i="8"/>
  <c r="I59" i="8"/>
  <c r="K58" i="8"/>
  <c r="I58" i="8"/>
  <c r="K112" i="8"/>
  <c r="I112" i="8"/>
  <c r="K224" i="8"/>
  <c r="I224" i="8"/>
  <c r="K223" i="8"/>
  <c r="I223" i="8"/>
  <c r="K222" i="8"/>
  <c r="I222" i="8"/>
  <c r="K221" i="8"/>
  <c r="I221" i="8"/>
  <c r="K250" i="8"/>
  <c r="I250" i="8"/>
  <c r="K200" i="8"/>
  <c r="I200" i="8"/>
  <c r="K199" i="8"/>
  <c r="I199" i="8"/>
  <c r="K198" i="8"/>
  <c r="I198" i="8"/>
  <c r="K196" i="8"/>
  <c r="I196" i="8"/>
  <c r="K195" i="8"/>
  <c r="I195" i="8"/>
  <c r="K194" i="8"/>
  <c r="I194" i="8"/>
  <c r="K193" i="8"/>
  <c r="I193" i="8"/>
  <c r="K191" i="8"/>
  <c r="I191" i="8"/>
  <c r="K192" i="8"/>
  <c r="I192" i="8"/>
  <c r="K190" i="8"/>
  <c r="I190" i="8"/>
  <c r="K189" i="8"/>
  <c r="I189" i="8"/>
  <c r="K236" i="8"/>
  <c r="I236" i="8"/>
  <c r="K232" i="8"/>
  <c r="K227" i="8"/>
  <c r="I227" i="8"/>
  <c r="K185" i="8"/>
  <c r="I185" i="8"/>
  <c r="K184" i="8"/>
  <c r="I184" i="8"/>
  <c r="K183" i="8"/>
  <c r="I183" i="8"/>
  <c r="K168" i="8"/>
  <c r="I168" i="8"/>
  <c r="I162" i="8"/>
  <c r="K162" i="8"/>
  <c r="K139" i="8"/>
  <c r="I139" i="8"/>
  <c r="K124" i="8"/>
  <c r="I124" i="8"/>
  <c r="K123" i="8"/>
  <c r="I123" i="8"/>
  <c r="K116" i="8"/>
  <c r="I116" i="8"/>
  <c r="K79" i="8"/>
  <c r="I79" i="8"/>
  <c r="K105" i="8"/>
  <c r="I105" i="8"/>
  <c r="K108" i="8"/>
  <c r="I108" i="8"/>
  <c r="I110" i="8"/>
  <c r="I109" i="8"/>
  <c r="I107" i="8"/>
  <c r="K102" i="8"/>
  <c r="I102" i="8"/>
  <c r="K103" i="8"/>
  <c r="I103" i="8"/>
  <c r="K101" i="8"/>
  <c r="I101" i="8"/>
  <c r="L101" i="8" s="1"/>
  <c r="K98" i="8"/>
  <c r="I98" i="8"/>
  <c r="K99" i="8"/>
  <c r="I99" i="8"/>
  <c r="K97" i="8"/>
  <c r="I97" i="8"/>
  <c r="K94" i="8"/>
  <c r="I94" i="8"/>
  <c r="K90" i="8"/>
  <c r="I90" i="8"/>
  <c r="K88" i="8"/>
  <c r="I88" i="8"/>
  <c r="K89" i="8"/>
  <c r="I89" i="8"/>
  <c r="K87" i="8"/>
  <c r="I87" i="8"/>
  <c r="K86" i="8"/>
  <c r="I86" i="8"/>
  <c r="K85" i="8"/>
  <c r="I85" i="8"/>
  <c r="K84" i="8"/>
  <c r="I84" i="8"/>
  <c r="K83" i="8"/>
  <c r="I83" i="8"/>
  <c r="K75" i="8"/>
  <c r="I75" i="8"/>
  <c r="I71" i="8"/>
  <c r="K71" i="8"/>
  <c r="K50" i="8"/>
  <c r="I50" i="8"/>
  <c r="L98" i="8" l="1"/>
  <c r="L97" i="8"/>
  <c r="L102" i="8"/>
  <c r="L108" i="8"/>
  <c r="L237" i="8"/>
  <c r="L52" i="8"/>
  <c r="L62" i="8"/>
  <c r="L224" i="8"/>
  <c r="L63" i="8"/>
  <c r="L61" i="8"/>
  <c r="L59" i="8"/>
  <c r="L58" i="8"/>
  <c r="L112" i="8"/>
  <c r="L250" i="8"/>
  <c r="L199" i="8"/>
  <c r="L222" i="8"/>
  <c r="L200" i="8"/>
  <c r="L221" i="8"/>
  <c r="L223" i="8"/>
  <c r="L198" i="8"/>
  <c r="L236" i="8"/>
  <c r="L194" i="8"/>
  <c r="L189" i="8"/>
  <c r="L196" i="8"/>
  <c r="L192" i="8"/>
  <c r="L195" i="8"/>
  <c r="L193" i="8"/>
  <c r="L191" i="8"/>
  <c r="L190" i="8"/>
  <c r="I232" i="8"/>
  <c r="L232" i="8" s="1"/>
  <c r="L227" i="8"/>
  <c r="L105" i="8"/>
  <c r="L116" i="8"/>
  <c r="L124" i="8"/>
  <c r="L185" i="8"/>
  <c r="L184" i="8"/>
  <c r="L183" i="8"/>
  <c r="L88" i="8"/>
  <c r="L168" i="8"/>
  <c r="L162" i="8"/>
  <c r="L139" i="8"/>
  <c r="L123" i="8"/>
  <c r="L79" i="8"/>
  <c r="L50" i="8"/>
  <c r="L86" i="8"/>
  <c r="L94" i="8"/>
  <c r="L89" i="8"/>
  <c r="L84" i="8"/>
  <c r="L85" i="8"/>
  <c r="L87" i="8"/>
  <c r="L90" i="8"/>
  <c r="L83" i="8"/>
  <c r="L75" i="8"/>
  <c r="L71" i="8"/>
  <c r="K66" i="8" l="1"/>
  <c r="I66" i="8"/>
  <c r="K9" i="8"/>
  <c r="I9" i="8"/>
  <c r="K65" i="8"/>
  <c r="I65" i="8"/>
  <c r="K67" i="8"/>
  <c r="I67" i="8"/>
  <c r="K45" i="8"/>
  <c r="I45" i="8"/>
  <c r="L9" i="8" l="1"/>
  <c r="L67" i="8"/>
  <c r="L66" i="8"/>
  <c r="L65" i="8"/>
  <c r="L45" i="8"/>
  <c r="K17" i="8" l="1"/>
  <c r="I17" i="8"/>
  <c r="K10" i="8"/>
  <c r="I10" i="8"/>
  <c r="K8" i="8"/>
  <c r="I8" i="8"/>
  <c r="K109" i="8"/>
  <c r="L8" i="8" l="1"/>
  <c r="L17" i="8"/>
  <c r="L10" i="8"/>
  <c r="L109" i="8"/>
  <c r="K187" i="8" l="1"/>
  <c r="I187" i="8"/>
  <c r="K186" i="8"/>
  <c r="I186" i="8"/>
  <c r="K182" i="8"/>
  <c r="I182" i="8"/>
  <c r="K181" i="8"/>
  <c r="I181" i="8"/>
  <c r="K82" i="8"/>
  <c r="I82" i="8"/>
  <c r="K81" i="8"/>
  <c r="I81" i="8"/>
  <c r="L182" i="8" l="1"/>
  <c r="L181" i="8"/>
  <c r="L186" i="8"/>
  <c r="L187" i="8"/>
  <c r="L82" i="8"/>
  <c r="L81" i="8"/>
  <c r="K93" i="8"/>
  <c r="I93" i="8"/>
  <c r="K95" i="8"/>
  <c r="I95" i="8"/>
  <c r="K92" i="8"/>
  <c r="I92" i="8"/>
  <c r="K216" i="8"/>
  <c r="I216" i="8"/>
  <c r="K55" i="8"/>
  <c r="K54" i="8"/>
  <c r="I55" i="8"/>
  <c r="I54" i="8"/>
  <c r="K21" i="8"/>
  <c r="I21" i="8"/>
  <c r="L93" i="8" l="1"/>
  <c r="L92" i="8"/>
  <c r="L95" i="8"/>
  <c r="L54" i="8"/>
  <c r="L55" i="8"/>
  <c r="L216" i="8"/>
  <c r="L21" i="8"/>
  <c r="K69" i="8" l="1"/>
  <c r="I69" i="8"/>
  <c r="K68" i="8"/>
  <c r="I68" i="8"/>
  <c r="K138" i="8"/>
  <c r="I138" i="8"/>
  <c r="K137" i="8"/>
  <c r="I137" i="8"/>
  <c r="K179" i="8"/>
  <c r="I179" i="8"/>
  <c r="K150" i="8"/>
  <c r="I150" i="8"/>
  <c r="K149" i="8"/>
  <c r="I149" i="8"/>
  <c r="K148" i="8"/>
  <c r="I148" i="8"/>
  <c r="K146" i="8"/>
  <c r="I146" i="8"/>
  <c r="K178" i="8"/>
  <c r="I178" i="8"/>
  <c r="K140" i="8"/>
  <c r="I140" i="8"/>
  <c r="K144" i="8"/>
  <c r="I144" i="8"/>
  <c r="K156" i="8"/>
  <c r="I156" i="8"/>
  <c r="L137" i="8" l="1"/>
  <c r="L69" i="8"/>
  <c r="L68" i="8"/>
  <c r="L138" i="8"/>
  <c r="L179" i="8"/>
  <c r="L150" i="8"/>
  <c r="L149" i="8"/>
  <c r="L148" i="8"/>
  <c r="L146" i="8"/>
  <c r="L178" i="8"/>
  <c r="L140" i="8"/>
  <c r="L144" i="8"/>
  <c r="L156" i="8"/>
  <c r="K19" i="8" l="1"/>
  <c r="I19" i="8"/>
  <c r="A6" i="8"/>
  <c r="K231" i="8"/>
  <c r="I231" i="8"/>
  <c r="K47" i="8"/>
  <c r="I47" i="8"/>
  <c r="K160" i="8"/>
  <c r="I160" i="8"/>
  <c r="K126" i="8"/>
  <c r="K127" i="8"/>
  <c r="K128" i="8"/>
  <c r="K129" i="8"/>
  <c r="K11" i="8"/>
  <c r="K12" i="8"/>
  <c r="K13" i="8"/>
  <c r="K15" i="8"/>
  <c r="K16" i="8"/>
  <c r="K20" i="8"/>
  <c r="K22" i="8"/>
  <c r="K23" i="8"/>
  <c r="K24" i="8"/>
  <c r="K25" i="8"/>
  <c r="K26" i="8"/>
  <c r="K28" i="8"/>
  <c r="K29" i="8"/>
  <c r="K30" i="8"/>
  <c r="K31" i="8"/>
  <c r="K32" i="8"/>
  <c r="K33" i="8"/>
  <c r="K41" i="8"/>
  <c r="K42" i="8"/>
  <c r="K43" i="8"/>
  <c r="K44" i="8"/>
  <c r="K57" i="8"/>
  <c r="K60" i="8"/>
  <c r="K70" i="8"/>
  <c r="K72" i="8"/>
  <c r="K74" i="8"/>
  <c r="K76" i="8"/>
  <c r="K77" i="8"/>
  <c r="K78" i="8"/>
  <c r="K114" i="8"/>
  <c r="K115" i="8"/>
  <c r="K117" i="8"/>
  <c r="K118" i="8"/>
  <c r="K119" i="8"/>
  <c r="K120" i="8"/>
  <c r="K130" i="8"/>
  <c r="K131" i="8"/>
  <c r="K132" i="8"/>
  <c r="K141" i="8"/>
  <c r="K142" i="8"/>
  <c r="K143" i="8"/>
  <c r="K145" i="8"/>
  <c r="K152" i="8"/>
  <c r="K153" i="8"/>
  <c r="K154" i="8"/>
  <c r="K155" i="8"/>
  <c r="K157" i="8"/>
  <c r="K158" i="8"/>
  <c r="K159" i="8"/>
  <c r="K163" i="8"/>
  <c r="K164" i="8"/>
  <c r="K166" i="8"/>
  <c r="K167" i="8"/>
  <c r="K169" i="8"/>
  <c r="K171" i="8"/>
  <c r="K173" i="8"/>
  <c r="K174" i="8"/>
  <c r="K175" i="8"/>
  <c r="K176" i="8"/>
  <c r="K177" i="8"/>
  <c r="K205" i="8"/>
  <c r="K206" i="8"/>
  <c r="K207" i="8"/>
  <c r="K208" i="8"/>
  <c r="K209" i="8"/>
  <c r="K210" i="8"/>
  <c r="K211" i="8"/>
  <c r="K212" i="8"/>
  <c r="K213" i="8"/>
  <c r="K214" i="8"/>
  <c r="K215" i="8"/>
  <c r="K134" i="8"/>
  <c r="K135" i="8"/>
  <c r="K204" i="8"/>
  <c r="I126" i="8"/>
  <c r="I127" i="8"/>
  <c r="I128" i="8"/>
  <c r="I129" i="8"/>
  <c r="I11" i="8"/>
  <c r="I12" i="8"/>
  <c r="I13" i="8"/>
  <c r="I15" i="8"/>
  <c r="I16" i="8"/>
  <c r="I20" i="8"/>
  <c r="I22" i="8"/>
  <c r="I23" i="8"/>
  <c r="I24" i="8"/>
  <c r="I25" i="8"/>
  <c r="I26" i="8"/>
  <c r="I28" i="8"/>
  <c r="I29" i="8"/>
  <c r="I30" i="8"/>
  <c r="I31" i="8"/>
  <c r="I32" i="8"/>
  <c r="I33" i="8"/>
  <c r="I41" i="8"/>
  <c r="I42" i="8"/>
  <c r="I43" i="8"/>
  <c r="I44" i="8"/>
  <c r="I57" i="8"/>
  <c r="I60" i="8"/>
  <c r="I70" i="8"/>
  <c r="I72" i="8"/>
  <c r="I74" i="8"/>
  <c r="I76" i="8"/>
  <c r="I77" i="8"/>
  <c r="I78" i="8"/>
  <c r="I114" i="8"/>
  <c r="I115" i="8"/>
  <c r="I117" i="8"/>
  <c r="I118" i="8"/>
  <c r="I119" i="8"/>
  <c r="I120" i="8"/>
  <c r="I130" i="8"/>
  <c r="I131" i="8"/>
  <c r="I132" i="8"/>
  <c r="I141" i="8"/>
  <c r="I142" i="8"/>
  <c r="I143" i="8"/>
  <c r="I145" i="8"/>
  <c r="I152" i="8"/>
  <c r="I153" i="8"/>
  <c r="I154" i="8"/>
  <c r="I155" i="8"/>
  <c r="I157" i="8"/>
  <c r="I158" i="8"/>
  <c r="I159" i="8"/>
  <c r="I163" i="8"/>
  <c r="I164" i="8"/>
  <c r="I166" i="8"/>
  <c r="I167" i="8"/>
  <c r="I169" i="8"/>
  <c r="I171" i="8"/>
  <c r="I173" i="8"/>
  <c r="I174" i="8"/>
  <c r="I175" i="8"/>
  <c r="I176" i="8"/>
  <c r="I177" i="8"/>
  <c r="I205" i="8"/>
  <c r="I206" i="8"/>
  <c r="I207" i="8"/>
  <c r="I208" i="8"/>
  <c r="I209" i="8"/>
  <c r="I210" i="8"/>
  <c r="I211" i="8"/>
  <c r="I212" i="8"/>
  <c r="I213" i="8"/>
  <c r="I214" i="8"/>
  <c r="I215" i="8"/>
  <c r="I134" i="8"/>
  <c r="I135" i="8"/>
  <c r="I204" i="8"/>
  <c r="K110" i="8"/>
  <c r="K5" i="8"/>
  <c r="K6" i="8"/>
  <c r="K35" i="8"/>
  <c r="K36" i="8"/>
  <c r="K37" i="8"/>
  <c r="K38" i="8"/>
  <c r="K39" i="8"/>
  <c r="K49" i="8"/>
  <c r="K107" i="8"/>
  <c r="K122" i="8"/>
  <c r="K218" i="8"/>
  <c r="K226" i="8"/>
  <c r="K228" i="8"/>
  <c r="K230" i="8"/>
  <c r="K233" i="8"/>
  <c r="I5" i="8"/>
  <c r="I6" i="8"/>
  <c r="I35" i="8"/>
  <c r="I36" i="8"/>
  <c r="I37" i="8"/>
  <c r="I38" i="8"/>
  <c r="I39" i="8"/>
  <c r="I49" i="8"/>
  <c r="I122" i="8"/>
  <c r="I218" i="8"/>
  <c r="I226" i="8"/>
  <c r="I228" i="8"/>
  <c r="I230" i="8"/>
  <c r="I233" i="8"/>
  <c r="I235" i="8"/>
  <c r="K235" i="8"/>
  <c r="I238" i="8"/>
  <c r="K238" i="8"/>
  <c r="I239" i="8"/>
  <c r="K239" i="8"/>
  <c r="I241" i="8"/>
  <c r="K241" i="8"/>
  <c r="I242" i="8"/>
  <c r="K242" i="8"/>
  <c r="I243" i="8"/>
  <c r="K243" i="8"/>
  <c r="I244" i="8"/>
  <c r="K244" i="8"/>
  <c r="I245" i="8"/>
  <c r="K245" i="8"/>
  <c r="I246" i="8"/>
  <c r="K246" i="8"/>
  <c r="I249" i="8"/>
  <c r="K249" i="8"/>
  <c r="I251" i="8"/>
  <c r="K251" i="8"/>
  <c r="I252" i="8"/>
  <c r="K252" i="8"/>
  <c r="I253" i="8"/>
  <c r="K253" i="8"/>
  <c r="I254" i="8"/>
  <c r="K254" i="8"/>
  <c r="I255" i="8"/>
  <c r="K255" i="8"/>
  <c r="I256" i="8"/>
  <c r="K256" i="8"/>
  <c r="F8" i="7"/>
  <c r="A9" i="7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F9" i="7"/>
  <c r="A33" i="7" l="1"/>
  <c r="A34" i="7" s="1"/>
  <c r="A35" i="7" s="1"/>
  <c r="A8" i="8"/>
  <c r="A9" i="8" s="1"/>
  <c r="A10" i="8" s="1"/>
  <c r="A11" i="8" s="1"/>
  <c r="A12" i="8" s="1"/>
  <c r="A13" i="8" s="1"/>
  <c r="A15" i="8" s="1"/>
  <c r="L233" i="8"/>
  <c r="L126" i="8"/>
  <c r="L5" i="8"/>
  <c r="L132" i="8"/>
  <c r="L74" i="8"/>
  <c r="L15" i="8"/>
  <c r="L6" i="8"/>
  <c r="L37" i="8"/>
  <c r="F13" i="7"/>
  <c r="L207" i="8"/>
  <c r="L171" i="8"/>
  <c r="L158" i="8"/>
  <c r="L153" i="8"/>
  <c r="L60" i="8"/>
  <c r="L30" i="8"/>
  <c r="L20" i="8"/>
  <c r="L110" i="8"/>
  <c r="L226" i="8"/>
  <c r="L107" i="8"/>
  <c r="L38" i="8"/>
  <c r="L35" i="8"/>
  <c r="L47" i="8"/>
  <c r="L127" i="8"/>
  <c r="L131" i="8"/>
  <c r="L118" i="8"/>
  <c r="L72" i="8"/>
  <c r="L44" i="8"/>
  <c r="L42" i="8"/>
  <c r="L31" i="8"/>
  <c r="L26" i="8"/>
  <c r="L164" i="8"/>
  <c r="L157" i="8"/>
  <c r="L204" i="8"/>
  <c r="L215" i="8"/>
  <c r="L212" i="8"/>
  <c r="L208" i="8"/>
  <c r="L177" i="8"/>
  <c r="L173" i="8"/>
  <c r="L167" i="8"/>
  <c r="L159" i="8"/>
  <c r="L154" i="8"/>
  <c r="L114" i="8"/>
  <c r="L76" i="8"/>
  <c r="L33" i="8"/>
  <c r="L29" i="8"/>
  <c r="L24" i="8"/>
  <c r="L16" i="8"/>
  <c r="L13" i="8"/>
  <c r="L129" i="8"/>
  <c r="L213" i="8"/>
  <c r="L209" i="8"/>
  <c r="L205" i="8"/>
  <c r="L174" i="8"/>
  <c r="L163" i="8"/>
  <c r="L155" i="8"/>
  <c r="L145" i="8"/>
  <c r="L120" i="8"/>
  <c r="L115" i="8"/>
  <c r="L77" i="8"/>
  <c r="L22" i="8"/>
  <c r="L11" i="8"/>
  <c r="L39" i="8"/>
  <c r="L256" i="8"/>
  <c r="L253" i="8"/>
  <c r="L242" i="8"/>
  <c r="L210" i="8"/>
  <c r="L206" i="8"/>
  <c r="L152" i="8"/>
  <c r="L28" i="8"/>
  <c r="L23" i="8"/>
  <c r="L235" i="8"/>
  <c r="L134" i="8"/>
  <c r="L214" i="8"/>
  <c r="L175" i="8"/>
  <c r="L169" i="8"/>
  <c r="L130" i="8"/>
  <c r="L117" i="8"/>
  <c r="L78" i="8"/>
  <c r="L57" i="8"/>
  <c r="L43" i="8"/>
  <c r="L32" i="8"/>
  <c r="L12" i="8"/>
  <c r="L128" i="8"/>
  <c r="L254" i="8"/>
  <c r="L252" i="8"/>
  <c r="L249" i="8"/>
  <c r="L245" i="8"/>
  <c r="L243" i="8"/>
  <c r="L241" i="8"/>
  <c r="L238" i="8"/>
  <c r="L228" i="8"/>
  <c r="L122" i="8"/>
  <c r="L99" i="8"/>
  <c r="L230" i="8"/>
  <c r="L49" i="8"/>
  <c r="L36" i="8"/>
  <c r="L218" i="8"/>
  <c r="L103" i="8"/>
  <c r="L141" i="8"/>
  <c r="F12" i="7"/>
  <c r="L119" i="8"/>
  <c r="L70" i="8"/>
  <c r="L41" i="8"/>
  <c r="L25" i="8"/>
  <c r="L135" i="8"/>
  <c r="L211" i="8"/>
  <c r="L255" i="8"/>
  <c r="L251" i="8"/>
  <c r="L246" i="8"/>
  <c r="L244" i="8"/>
  <c r="L239" i="8"/>
  <c r="L231" i="8"/>
  <c r="L19" i="8"/>
  <c r="L176" i="8"/>
  <c r="L166" i="8"/>
  <c r="L160" i="8"/>
  <c r="L142" i="8"/>
  <c r="E16" i="7"/>
  <c r="F16" i="7" s="1"/>
  <c r="F11" i="7"/>
  <c r="L143" i="8"/>
  <c r="F10" i="7"/>
  <c r="L258" i="8" l="1"/>
  <c r="A16" i="8"/>
  <c r="F14" i="7"/>
  <c r="E22" i="7"/>
  <c r="F22" i="7" s="1"/>
  <c r="F15" i="7"/>
  <c r="E17" i="7"/>
  <c r="F17" i="7" s="1"/>
  <c r="A17" i="8" l="1"/>
  <c r="E18" i="7"/>
  <c r="F18" i="7" s="1"/>
  <c r="E24" i="7" s="1"/>
  <c r="F24" i="7" s="1"/>
  <c r="A18" i="8" l="1"/>
  <c r="A19" i="8" s="1"/>
  <c r="A20" i="8" s="1"/>
  <c r="A21" i="8" s="1"/>
  <c r="A22" i="8" s="1"/>
  <c r="A23" i="8" s="1"/>
  <c r="A24" i="8" s="1"/>
  <c r="A25" i="8" s="1"/>
  <c r="A26" i="8" s="1"/>
  <c r="A28" i="8" s="1"/>
  <c r="A29" i="8" s="1"/>
  <c r="A30" i="8" s="1"/>
  <c r="A31" i="8" s="1"/>
  <c r="A32" i="8" s="1"/>
  <c r="A33" i="8" s="1"/>
  <c r="A35" i="8" s="1"/>
  <c r="A36" i="8" s="1"/>
  <c r="A37" i="8" s="1"/>
  <c r="A38" i="8" s="1"/>
  <c r="A39" i="8" s="1"/>
  <c r="A41" i="8" s="1"/>
  <c r="A42" i="8" s="1"/>
  <c r="A43" i="8" s="1"/>
  <c r="A44" i="8" s="1"/>
  <c r="A45" i="8" s="1"/>
  <c r="A47" i="8" s="1"/>
  <c r="E23" i="7"/>
  <c r="F23" i="7" s="1"/>
  <c r="F35" i="7" s="1"/>
  <c r="F19" i="7"/>
  <c r="A49" i="8" l="1"/>
  <c r="A50" i="8" s="1"/>
  <c r="A52" i="8" s="1"/>
  <c r="A54" i="8" s="1"/>
  <c r="F37" i="7"/>
  <c r="E14" i="1" s="1"/>
  <c r="E16" i="1" s="1"/>
  <c r="E17" i="1" s="1"/>
  <c r="E18" i="1" s="1"/>
  <c r="A55" i="8" l="1"/>
  <c r="A57" i="8" s="1"/>
  <c r="A58" i="8" l="1"/>
  <c r="A59" i="8" l="1"/>
  <c r="A60" i="8" s="1"/>
  <c r="A61" i="8" s="1"/>
  <c r="A62" i="8" s="1"/>
  <c r="A63" i="8" s="1"/>
  <c r="A65" i="8" s="1"/>
  <c r="A66" i="8" l="1"/>
  <c r="A67" i="8" s="1"/>
  <c r="A68" i="8" s="1"/>
  <c r="A69" i="8" s="1"/>
  <c r="A70" i="8" s="1"/>
  <c r="A71" i="8" s="1"/>
  <c r="A72" i="8" s="1"/>
  <c r="A74" i="8" s="1"/>
  <c r="A75" i="8" s="1"/>
  <c r="A76" i="8" s="1"/>
  <c r="A77" i="8" s="1"/>
  <c r="A78" i="8" s="1"/>
  <c r="A79" i="8" s="1"/>
  <c r="A81" i="8" s="1"/>
  <c r="A82" i="8" s="1"/>
  <c r="A83" i="8" s="1"/>
  <c r="A84" i="8" s="1"/>
  <c r="A85" i="8" s="1"/>
  <c r="A86" i="8" s="1"/>
  <c r="A87" i="8" s="1"/>
  <c r="A88" i="8" l="1"/>
  <c r="A89" i="8" s="1"/>
  <c r="A90" i="8" l="1"/>
  <c r="A92" i="8" s="1"/>
  <c r="A93" i="8" s="1"/>
  <c r="A94" i="8" l="1"/>
  <c r="A95" i="8" s="1"/>
  <c r="A97" i="8" l="1"/>
  <c r="A98" i="8" s="1"/>
  <c r="A99" i="8" s="1"/>
  <c r="A101" i="8" s="1"/>
  <c r="A102" i="8" s="1"/>
  <c r="A103" i="8" s="1"/>
  <c r="A105" i="8" l="1"/>
  <c r="A107" i="8" s="1"/>
  <c r="A108" i="8" s="1"/>
  <c r="A109" i="8" s="1"/>
  <c r="A110" i="8" s="1"/>
  <c r="A112" i="8" l="1"/>
  <c r="A114" i="8" s="1"/>
  <c r="A115" i="8" s="1"/>
  <c r="A116" i="8" s="1"/>
  <c r="A117" i="8" s="1"/>
  <c r="A118" i="8" s="1"/>
  <c r="A119" i="8" s="1"/>
  <c r="A120" i="8" s="1"/>
  <c r="A122" i="8" l="1"/>
  <c r="A123" i="8" s="1"/>
  <c r="A124" i="8" s="1"/>
  <c r="A126" i="8" s="1"/>
  <c r="A127" i="8" s="1"/>
  <c r="A128" i="8" s="1"/>
  <c r="A129" i="8" s="1"/>
  <c r="A130" i="8" s="1"/>
  <c r="A131" i="8" s="1"/>
  <c r="A132" i="8" s="1"/>
  <c r="A134" i="8" s="1"/>
  <c r="A135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l="1"/>
  <c r="A150" i="8" l="1"/>
  <c r="A152" i="8" s="1"/>
  <c r="A153" i="8" s="1"/>
  <c r="A154" i="8" s="1"/>
  <c r="A155" i="8" s="1"/>
  <c r="A156" i="8" s="1"/>
  <c r="A157" i="8" s="1"/>
  <c r="A158" i="8" s="1"/>
  <c r="A159" i="8" s="1"/>
  <c r="A151" i="8"/>
  <c r="A160" i="8" l="1"/>
  <c r="A161" i="8" l="1"/>
  <c r="A162" i="8" s="1"/>
  <c r="A163" i="8" s="1"/>
  <c r="A164" i="8" s="1"/>
  <c r="A166" i="8" s="1"/>
  <c r="A167" i="8" s="1"/>
  <c r="A168" i="8" s="1"/>
  <c r="A169" i="8" s="1"/>
  <c r="A171" i="8" l="1"/>
  <c r="A172" i="8" s="1"/>
  <c r="A173" i="8" s="1"/>
  <c r="A174" i="8" s="1"/>
  <c r="A175" i="8" s="1"/>
  <c r="A176" i="8" s="1"/>
  <c r="A177" i="8" s="1"/>
  <c r="A178" i="8" s="1"/>
  <c r="A179" i="8" s="1"/>
  <c r="A181" i="8" s="1"/>
  <c r="A182" i="8" s="1"/>
  <c r="A183" i="8" s="1"/>
  <c r="A184" i="8" s="1"/>
  <c r="A185" i="8" s="1"/>
  <c r="A186" i="8" s="1"/>
  <c r="A187" i="8" s="1"/>
  <c r="A189" i="8" l="1"/>
  <c r="A190" i="8" s="1"/>
  <c r="A191" i="8" s="1"/>
  <c r="A192" i="8" s="1"/>
  <c r="A193" i="8" s="1"/>
  <c r="A194" i="8" s="1"/>
  <c r="A195" i="8" s="1"/>
  <c r="A196" i="8" s="1"/>
  <c r="A198" i="8" s="1"/>
  <c r="A199" i="8" s="1"/>
  <c r="A200" i="8" s="1"/>
  <c r="A202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8" i="8" s="1"/>
  <c r="A219" i="8" s="1"/>
  <c r="A221" i="8" s="1"/>
  <c r="A222" i="8" l="1"/>
  <c r="A223" i="8" s="1"/>
  <c r="A224" i="8" s="1"/>
  <c r="A226" i="8" s="1"/>
  <c r="A227" i="8" s="1"/>
  <c r="A228" i="8" s="1"/>
  <c r="A230" i="8" s="1"/>
  <c r="A231" i="8" s="1"/>
  <c r="A232" i="8" l="1"/>
  <c r="A233" i="8" s="1"/>
  <c r="A235" i="8" l="1"/>
  <c r="A236" i="8" s="1"/>
  <c r="A237" i="8" l="1"/>
  <c r="A238" i="8" s="1"/>
  <c r="A239" i="8" s="1"/>
  <c r="A241" i="8" s="1"/>
  <c r="A242" i="8" s="1"/>
  <c r="A243" i="8" s="1"/>
  <c r="A244" i="8" s="1"/>
  <c r="A245" i="8" s="1"/>
  <c r="A246" i="8" s="1"/>
</calcChain>
</file>

<file path=xl/sharedStrings.xml><?xml version="1.0" encoding="utf-8"?>
<sst xmlns="http://schemas.openxmlformats.org/spreadsheetml/2006/main" count="808" uniqueCount="374">
  <si>
    <t>NÁZEV AKCE:</t>
  </si>
  <si>
    <t>ČÍSLO PROJEKTU:</t>
  </si>
  <si>
    <t>VERZE:</t>
  </si>
  <si>
    <t>p.č.</t>
  </si>
  <si>
    <t>základ</t>
  </si>
  <si>
    <t>cena /Kč/</t>
  </si>
  <si>
    <t>CENA bez DPH</t>
  </si>
  <si>
    <t>DATUM:</t>
  </si>
  <si>
    <t>%</t>
  </si>
  <si>
    <t>Mimostaveništní doprava</t>
  </si>
  <si>
    <t>POLOŽKY ROZPOČTU</t>
  </si>
  <si>
    <t>CENA CELKEM</t>
  </si>
  <si>
    <t>Pol.</t>
  </si>
  <si>
    <t>Číslo</t>
  </si>
  <si>
    <t>Obchodní název</t>
  </si>
  <si>
    <t>MJ</t>
  </si>
  <si>
    <t>Počet</t>
  </si>
  <si>
    <t>Cena/MJ</t>
  </si>
  <si>
    <t>Celkem</t>
  </si>
  <si>
    <t>m</t>
  </si>
  <si>
    <t>CELKEM:</t>
  </si>
  <si>
    <t>Přesun dodávek</t>
  </si>
  <si>
    <t>Prořez</t>
  </si>
  <si>
    <t>Materiál podružný</t>
  </si>
  <si>
    <t>Demontáže a přesuny</t>
  </si>
  <si>
    <t>PPV pro elektromontáže</t>
  </si>
  <si>
    <t>Ostatní náklady</t>
  </si>
  <si>
    <t>Kompletační činnost</t>
  </si>
  <si>
    <t>Výchozí revize</t>
  </si>
  <si>
    <t>ks</t>
  </si>
  <si>
    <t>Kabely a vodiče silové</t>
  </si>
  <si>
    <t>Propojovací kabely optické</t>
  </si>
  <si>
    <t>Konektory, spojky, krytky, keystone, inserty</t>
  </si>
  <si>
    <t>Příchytky, stahovací pásky</t>
  </si>
  <si>
    <t>Označovací štítky</t>
  </si>
  <si>
    <t>Tmely, ostatní</t>
  </si>
  <si>
    <t>Průrazy, ucpávky</t>
  </si>
  <si>
    <t>Měření</t>
  </si>
  <si>
    <t xml:space="preserve">Uchazeč si je plně vědom, že kontrola výkazu výměr je součástí zadávacích podmínek.
Všechna zařízení, systémy a konstrukce budou oceňovány a dodávány plně funkční, tj. včetně všech komponentů, upevňovacích prvků, podpor a prostupů atd. Ceny obsahují náklady na přesun hmot a případný odvoz sutě, pokud není v zadávacích podmínkách uvedeno jinak. </t>
  </si>
  <si>
    <t>Žlaby PVC a příslušenství</t>
  </si>
  <si>
    <t>Trubky a příslušenství</t>
  </si>
  <si>
    <t>Kabely optické</t>
  </si>
  <si>
    <t>Výrobce</t>
  </si>
  <si>
    <t>Sprej zinkový - zinek 98% 400ml</t>
  </si>
  <si>
    <t>Vázací WAPRO pásky STANDARD, černé, 203x3,6mm</t>
  </si>
  <si>
    <t>Vázací pásky odolné proti UV, 203x3,6mm, černá</t>
  </si>
  <si>
    <t>Pigtaily</t>
  </si>
  <si>
    <t>Optické spojky</t>
  </si>
  <si>
    <t>Rozvaděče optické 19", nástěnné a příslušenství</t>
  </si>
  <si>
    <t>Ochrana svárů</t>
  </si>
  <si>
    <t>Ohebná dvouplášťová korugovaná chránička, Ø50mm, UV odolná, bezhalogenová</t>
  </si>
  <si>
    <t>Násuvná spojka korugované dvouplášťové chráničky Ø50mm</t>
  </si>
  <si>
    <t>Těsnící kroužek pro korugovanou dvouplášťovou chráničku Ø50mm</t>
  </si>
  <si>
    <t>Zátka pro korugovanou dvouplášťovou chráničku Ø50mm</t>
  </si>
  <si>
    <t>Izolační páska PVC, modrá, typ COROPLAST 15mm/10metrů</t>
  </si>
  <si>
    <t>Izolační páska PVC, žluto-zelená, typ COROPLAST 15mm/10metrů</t>
  </si>
  <si>
    <t>Izolační páska PVC, šedá, typ COROPLAST 15mm/10metrů</t>
  </si>
  <si>
    <t>Izolační páska PVC, černá, typ COROPLAST 15mm/10metrů</t>
  </si>
  <si>
    <t>Izolační páska PVC, bílá, typ COROPLAST 15mm/10metrů</t>
  </si>
  <si>
    <t>Izolační páska PVC, hnědá, typ COROPLAST 15mm/10metrů</t>
  </si>
  <si>
    <t>Izolační pásky</t>
  </si>
  <si>
    <t>Výkopy</t>
  </si>
  <si>
    <t>Vytýčení tras ve volném terénu</t>
  </si>
  <si>
    <t>Fólie výstražná  z PVC šířky 22cm</t>
  </si>
  <si>
    <t>Ruční zához kabelové rýhy 50cm šíř.60cm hl.zem.tř.3</t>
  </si>
  <si>
    <t>Hutnění zeminy vrstvy 20cm</t>
  </si>
  <si>
    <t>Položení drnu/m2</t>
  </si>
  <si>
    <t>Osetí povrchu travou/m2</t>
  </si>
  <si>
    <t>m2</t>
  </si>
  <si>
    <t>Svár optického vlákna SM</t>
  </si>
  <si>
    <t>Odmaštění a příprava konce kabelu(kab.forma)</t>
  </si>
  <si>
    <t>Návlečka pro značení vodičů 0,35 - 2,5mm2</t>
  </si>
  <si>
    <t>Návlečka pro značení vodičů 2,5 - 6mm2</t>
  </si>
  <si>
    <t>Štítek na kabely 32,6x11,5mm na stahovací pásky</t>
  </si>
  <si>
    <t>Tmel silikonový bílý</t>
  </si>
  <si>
    <t>Tmel akrylátový bílý</t>
  </si>
  <si>
    <t>Montážní pěna PUR 750 ml</t>
  </si>
  <si>
    <t>Sádra bílá</t>
  </si>
  <si>
    <t>Směs omítková Cemix 7</t>
  </si>
  <si>
    <t>kg</t>
  </si>
  <si>
    <t>Provedení průrazu vč.zapravení do L=60cm</t>
  </si>
  <si>
    <t>Stavební přípomoce, průrazy, zapravení aj.</t>
  </si>
  <si>
    <t>Koordinace s ostatními profesemi</t>
  </si>
  <si>
    <t>Inženýrská činnost a technická podpora (KD aj.)</t>
  </si>
  <si>
    <t>kpl</t>
  </si>
  <si>
    <t>hod</t>
  </si>
  <si>
    <t>Sejmutí drnu, včetně nařezání a uložení</t>
  </si>
  <si>
    <t>Tento soupis prací, dodávek a služeb je sestaven jako podklad pro zpracování nabídek dodavatelů na zakázku a obsahuje podmínky a požadavky zadavatele, za kterých má být zpracována nabídková cena dodavatelů. Účelem tohoto soupisu je zabezpečit obsahovou shodu všech nabídkových cen a usnadnit následné posouzení předložených cenových nabídek.</t>
  </si>
  <si>
    <t xml:space="preserve">Dodavatel si je plně vědom, že kontrola výkazu výměr je součástí zadávacích podmínek.
Všechna zařízení, systémy a konstrukce budou oceňovány a dodávány plně funkční, tj. včetně všech komponentů, upevňovacích prvků, podpor a prostupů atd. Ceny obsahují náklady na přesun hmot a případný odvoz sutě, pokud není v zadávacích podmínkách uvedeno jinak. </t>
  </si>
  <si>
    <t xml:space="preserve">Předpokládá se, že dodavatel před zpracováním cenové nabídky pečlivě prostuduje všechny pokyny a podmínky pro zpracování nabídkové ceny obsažené v zadávacích podmínkách a bude se jimi při zpracování nabídkové ceny řídit. </t>
  </si>
  <si>
    <t>Náklady na běžně se vyskytující ztížené pracovní podmínky, vyplývající z charakteru montáží, zakalkuluje dodavatel do celkové ceny montáže. Ztížené pracovní podmínky nezakalkulované do položek jsou uvedeny individuálně.</t>
  </si>
  <si>
    <t>Výchozím podkladem pro určení počtu měrných jednotek je projektová (výkresová) dokumentace.</t>
  </si>
  <si>
    <t>Veškeré výměry kabelových tras jsou odvozeny od délkových náměrů z projektové (výkresové) dokumentace, k nimž bylo připočteno potřebné množství na technologický prořez, uchycení, spojování apod..</t>
  </si>
  <si>
    <t>Veškeré výměry kabelů jsou odvozeny od délkových metrů tras, k nimž bylo připočteno potřebné množství na technologický prořez, uchycení, spojování, průhyby, přepojení, zvlnění apod..</t>
  </si>
  <si>
    <t>PROJEKTANT:</t>
  </si>
  <si>
    <t>PINET projekt s.r.o.</t>
  </si>
  <si>
    <t>Máchova 2328, 256 01 Benešov</t>
  </si>
  <si>
    <t>IČ:</t>
  </si>
  <si>
    <t>24274950</t>
  </si>
  <si>
    <t>DIČ:</t>
  </si>
  <si>
    <t>CZ24274950</t>
  </si>
  <si>
    <t>OBJEDNATEL:</t>
  </si>
  <si>
    <t>DODAVATEL:</t>
  </si>
  <si>
    <t>ROZPOČTOVÉ NÁKLADY</t>
  </si>
  <si>
    <t>KRYCÍ LIST ROZPOČTU</t>
  </si>
  <si>
    <t>CENA CELKEM BEZ DPH</t>
  </si>
  <si>
    <t>DPH</t>
  </si>
  <si>
    <t>CENA CELKEM S DPH</t>
  </si>
  <si>
    <t>PINET projekt s.r.o., Máchova 2328, Benešov 256 01</t>
  </si>
  <si>
    <t>Provozní vlivy</t>
  </si>
  <si>
    <t>Vzorkování</t>
  </si>
  <si>
    <t>Vytyčení stávajících inženýrských sítí před zahájením prací a jejich ochrana</t>
  </si>
  <si>
    <t>Průzkumy a měření, případné doplňující průzkumy</t>
  </si>
  <si>
    <t>DODAVATEL VYPLNÍ POUZE ŠEDIVÉ BUŃKY</t>
  </si>
  <si>
    <t>HSV</t>
  </si>
  <si>
    <t>Dodávky</t>
  </si>
  <si>
    <t>Zařízení staveniště</t>
  </si>
  <si>
    <t>Montáž</t>
  </si>
  <si>
    <t>PSV</t>
  </si>
  <si>
    <t>"M"</t>
  </si>
  <si>
    <t>Celkové náklady</t>
  </si>
  <si>
    <t>Vedlejší rozpočtové náklady</t>
  </si>
  <si>
    <t>Základní rozpočtové náklady</t>
  </si>
  <si>
    <t>M</t>
  </si>
  <si>
    <t>Druh</t>
  </si>
  <si>
    <t>popis</t>
  </si>
  <si>
    <t>ZRN (ř. 1-11)</t>
  </si>
  <si>
    <r>
      <t>PSV</t>
    </r>
    <r>
      <rPr>
        <sz val="10"/>
        <color indexed="8"/>
        <rFont val="Arial"/>
        <family val="2"/>
      </rPr>
      <t> – pomocná (přidružená) stavební výroba – řemesla, instalace, dokončovací práce, kompletace</t>
    </r>
  </si>
  <si>
    <r>
      <t>MONTÁŽE</t>
    </r>
    <r>
      <rPr>
        <sz val="10"/>
        <color indexed="8"/>
        <rFont val="Arial"/>
        <family val="2"/>
      </rPr>
      <t> – práce a výkony prováděné na provozních souborech a stavebních objektech</t>
    </r>
  </si>
  <si>
    <r>
      <t>VRN</t>
    </r>
    <r>
      <rPr>
        <sz val="10"/>
        <color indexed="8"/>
        <rFont val="Arial"/>
        <family val="2"/>
      </rPr>
      <t> – vedlejší rozpočtové náklady – náklady související s realizací stavby, které nelze vztáhnout k jednotlivým konstrukcím a pracím, nebo které plynou z umístění stavby</t>
    </r>
  </si>
  <si>
    <r>
      <t>HSV</t>
    </r>
    <r>
      <rPr>
        <sz val="10"/>
        <color indexed="8"/>
        <rFont val="Arial"/>
        <family val="2"/>
      </rPr>
      <t> – hlavní stavební výroba – hrubá stavba objektů občanské, bytové a průmyslové výstavby, inženýrské sítě, objekty vodního hospodářství</t>
    </r>
  </si>
  <si>
    <r>
      <t>ZRN</t>
    </r>
    <r>
      <rPr>
        <sz val="10"/>
        <color indexed="8"/>
        <rFont val="Arial"/>
        <family val="2"/>
      </rPr>
      <t> – základní rozpočtové náklady – skládají se z HSV, PSV, MONTÁŽÍ a nákladů, které lze vztáhnout k jednotlivým konstrukcím a pracím</t>
    </r>
  </si>
  <si>
    <t>Odvíkování a zavíkování stávajícho ocelového žlabu</t>
  </si>
  <si>
    <t>Optický box na DIN lištu pro max. 4 simplex SC/E2000/duplex LC spojky, neosazený, Kompatibilní pro standardní rozměr DIN lišty 35 x 27 x 7,5 mm, 4 kabelové porty pro kabely s maximálním průměrem 9 mm, Rozměry: 125 x 36 x 129 mm, Obsah baleni:
1x kabelová průchodka PG11 (průměr kabelu 5-9 mm,) 3x kabelová záslepka PG, 1x popisová nálepka, 2x držák ochran sváru</t>
  </si>
  <si>
    <t>Tabulka samolepící "Pozor! Elektrické zařízení/Nehas vodou ani pěnovými přístroji" velikost A7</t>
  </si>
  <si>
    <t>Kabelové lože z kopaného písku v rýze 50 cm tl. 10cm</t>
  </si>
  <si>
    <t>Měření opt.vlákna met.OTDR SM, 2 vln.délky - obousměrně</t>
  </si>
  <si>
    <t>Výrobní a dílenská dokumentace</t>
  </si>
  <si>
    <t>Zámečnické práce blíže nespecifikované</t>
  </si>
  <si>
    <t>Protokoly o zkouškách, revizní zprávy, certifikáty a prohlášení o shodě</t>
  </si>
  <si>
    <t>01</t>
  </si>
  <si>
    <t>Dělnická 12/213, 170 04 Praha 7</t>
  </si>
  <si>
    <t>60193531</t>
  </si>
  <si>
    <t>CZ60193531</t>
  </si>
  <si>
    <t>Čepro a.s.</t>
  </si>
  <si>
    <t>Zaškolení obsluhy, návody, štítky apod.</t>
  </si>
  <si>
    <t>Konfigurační tabulky, podklady pro impletaci do grafické nadstavby, předávací dokumentace</t>
  </si>
  <si>
    <t>Úpravy ve stávajících NN rozvaděčích, vč, doplnění svorek, propojovacích vodičů, apod.</t>
  </si>
  <si>
    <t>Drobný instalační materiál (propojovací vodiče, distanční sloupky, šrouby, apod.)</t>
  </si>
  <si>
    <t>Kování koule-klika</t>
  </si>
  <si>
    <t>Čelní plech</t>
  </si>
  <si>
    <t>Systém PZTS</t>
  </si>
  <si>
    <t xml:space="preserve">Sádra stavební šedá - balení 30 kg </t>
  </si>
  <si>
    <t>H05VV-F 2 x 1,5 (CYSY)</t>
  </si>
  <si>
    <t>H07V-K 6 ŽZ</t>
  </si>
  <si>
    <t>Kabel F/UTP Cat.5e 4x2xAWG24, 100MHz, LS0H plášť modrý</t>
  </si>
  <si>
    <t>Kabely sdělovací - cat.5e stíněné</t>
  </si>
  <si>
    <t>Kabel sdělovací TCEPKPFLE 1x4x0,8</t>
  </si>
  <si>
    <t>Kabely sdělovací - telefonní, ostatní</t>
  </si>
  <si>
    <t>Vázací pásky odolné proti UV, 150x3,6mm, černá</t>
  </si>
  <si>
    <t>Vázací WAPRO pásky STANDARD, černé, 150x3,6mm</t>
  </si>
  <si>
    <t>Lišta hranatá, 40x20mm, včetně kotvícího materiálu</t>
  </si>
  <si>
    <t>Lišta hranatá, 20x20mm, včetně kotvícího materiálu</t>
  </si>
  <si>
    <t>Ochranný obvodový lem žlabu</t>
  </si>
  <si>
    <t>Trubka tuhá PVC EN, střední mechanická pevnost, Ø25mm, pevně uložená, včetně příchytek, spojek a kotvícího materiálu (hmoždinky, vruty apod.)</t>
  </si>
  <si>
    <t>Trubka ohebná PVC EN, střední mechanická pevnost Ø25mm, pevně uložená, včetně příchytek, spojek a kotvícího materiálu (hmoždinky, vruty apod.)</t>
  </si>
  <si>
    <t>Vázací pásky nerez, 200x7,9mm</t>
  </si>
  <si>
    <t>Kabel sdělovací LAM 6X [2x0,8+4x0,5]</t>
  </si>
  <si>
    <t>Kabel sdělovací TCEPKPFLE 3x4x0,8</t>
  </si>
  <si>
    <t>PRAFlaGuard® + F  2x2x0,8</t>
  </si>
  <si>
    <t>Popisovací páska do štítkovače ČB 9mm</t>
  </si>
  <si>
    <t>Jistič In 10 A,  charakteristika C, 1-pól, Icn 10 kA</t>
  </si>
  <si>
    <t>Přepěťové ochrany NN, jističe, rozvodnice, oka</t>
  </si>
  <si>
    <t>Vyjmutí stávajícího kameniva a opětovné uložení pod živičný povrch</t>
  </si>
  <si>
    <t>Krabice, držáky a příslušenství</t>
  </si>
  <si>
    <t>Abox-i 100-L/sw</t>
  </si>
  <si>
    <t>RK/2/M/4/98/EX</t>
  </si>
  <si>
    <t>Rozvodná krabice do Ex prostředí, 98x98x53mm, 2 vývodky, 4 svorky na DIN liště</t>
  </si>
  <si>
    <t>D2HW-C223MR</t>
  </si>
  <si>
    <t>Mikrospínač, dlouhá páka se závěsem, extra dlouhý zdvih, včetně kabeláže</t>
  </si>
  <si>
    <t>MC2110/Ex</t>
  </si>
  <si>
    <t>Venkovní MG kontakt MC2110C v provedení do prostředí s nebezpečím výbuchu, včetně pomocných držáku / výložníků a instalačního materiálu</t>
  </si>
  <si>
    <t>MC270-S78T</t>
  </si>
  <si>
    <t>Venkovní/vnitřní MG hliníkový s pracovní mezerou až 34mm, kabel 6m, armovaná hadice 1m, včetně pomocných držáku / výložníků a instalačního materiálu</t>
  </si>
  <si>
    <t>MAS303</t>
  </si>
  <si>
    <t>Vnitřní MG kontakt čtyřdrátový polarizovaný s pracovní mezerou 22mm, kabel 3m</t>
  </si>
  <si>
    <t>AWZG2-12V3A-C</t>
  </si>
  <si>
    <t>Zdroj v krytu 13,8Vss/3A se signalizačními výstupy, stupeň 2 prostor až AKU 17Ah</t>
  </si>
  <si>
    <t>PS12170 VdS</t>
  </si>
  <si>
    <t>Akumulátor 12V/17Ah se šroubovými svorkami M5 a životností až 5 let, VdS</t>
  </si>
  <si>
    <t>Zámky a kování</t>
  </si>
  <si>
    <t>Effeff 118 A71 10-24V A/D</t>
  </si>
  <si>
    <t>Elektrický otvírač - bez napětí blokován</t>
  </si>
  <si>
    <t>Lišta pravá / levá</t>
  </si>
  <si>
    <t>DC300NEW</t>
  </si>
  <si>
    <t>Úprava dveří pro instalaci zámku a jejich seřízení včetně drobného instalašního materiálu</t>
  </si>
  <si>
    <t>Betonová patka min. 300x300x800mm (š,š,hl) s otvorem pro odvod vody, včetně výkopu, trubky k založení stožáru, bednění aj.</t>
  </si>
  <si>
    <t>Dvoustupňová přepěťová ochrana signálového vedení dvoupárového 12V</t>
  </si>
  <si>
    <t>Přepěťové ochrany data, relé</t>
  </si>
  <si>
    <t>Dvoukanálové jiskrově bezpečné relé, dva vstupy z nebezpečného prostředí a dva přepínací kontakty směrem k ústředně PZTS</t>
  </si>
  <si>
    <t>Pomocná a montážní lešení, plošina</t>
  </si>
  <si>
    <t>VRN (ř. 13-25)</t>
  </si>
  <si>
    <t>Konfigurace operátorského pracoviště (RT, Prostory, Návštěvy)</t>
  </si>
  <si>
    <t>Školení operátorů</t>
  </si>
  <si>
    <t>CYKY-J 3 x 2,5</t>
  </si>
  <si>
    <t>Krytka konektoru RJ-45</t>
  </si>
  <si>
    <t>Měření metalické linky FTP vč.certif.protokolu</t>
  </si>
  <si>
    <t>Kabelová rýha šířka 50cm, hloubka 60cm v zemině 3. třídy</t>
  </si>
  <si>
    <t>Ocelové prvky</t>
  </si>
  <si>
    <t>Projektová dokumentace skutečného provedení stavby PZTS + ACS - OBIA</t>
  </si>
  <si>
    <t>Projektová dokumentace skutečného provedení stavby LAN - OIT</t>
  </si>
  <si>
    <t>Dveřní zavírač s hřebenovou technologií certifikován s lomeným ramínkem, včetně seřízenízavírač pro dveře do 120kg, aretační ramínko – vypínatelná aretace, montážní plech, venkovní a vnitřní použirí</t>
  </si>
  <si>
    <t>Stavbařský butylenový tmel</t>
  </si>
  <si>
    <t>Gravírovaný štítek samolepící, min. velikost 10x5cm, gravírované číslo PZTS rozvaděče</t>
  </si>
  <si>
    <t>SBI nastavení přístupových práv PZTS, umístění symbolů PZTS, zavedení okruhů, konfigurace okruhů PZTS, oživení okruhů PZTS, závěrečné testy PZTS, Koordinace s realizátorem části PZTS, SBI Slave instalace a úvodní konfigurace, včetně certifikátů, SBI vytvoření a úprava podkladů,  aj.</t>
  </si>
  <si>
    <t>Úklidové práce po instalaci a ekologická likvidace vzniklého odpadu včetně přebytečné zeminy</t>
  </si>
  <si>
    <t>Provedení protipožární ucpávky proškolenou osobou (standard Hilti)</t>
  </si>
  <si>
    <t>22Z036</t>
  </si>
  <si>
    <t>11/2022</t>
  </si>
  <si>
    <t>Plechové a drátěné žlaby a příslušenství</t>
  </si>
  <si>
    <t>Ocelová trubka závitová žárově zinkovaná Ø25mm, včetně příchytek, a kotvícího materiálu (hmoždinky, vruty, šrouby, apod.)</t>
  </si>
  <si>
    <t>Optický propojovací kabel duplex SC-SC 50/125 OM3, 10m</t>
  </si>
  <si>
    <t>EN3-JB10</t>
  </si>
  <si>
    <t>Plastová propojovací krabice, 8+2 šroubovací svorky</t>
  </si>
  <si>
    <t>P026-B</t>
  </si>
  <si>
    <t>Modul posilovacího zdroje 2,75A v krytu s vestavěným koncentrátorem</t>
  </si>
  <si>
    <t>G8</t>
  </si>
  <si>
    <t>Koncentrátor v kovovém krytu pro 8 zón se 4 PGM výstupy</t>
  </si>
  <si>
    <t>C080</t>
  </si>
  <si>
    <t>Řídící modul pro připojení dvou bezkontaktních čteček</t>
  </si>
  <si>
    <t>TDW-S-4C-BOX</t>
  </si>
  <si>
    <t>Průmyslový digitální optopřevodník - sběrnice 2xRS485 nebo 1xRS422 - vysílač</t>
  </si>
  <si>
    <t>RDW-S-4C-BOX</t>
  </si>
  <si>
    <t>Průmyslový digitální optopřevodník - sběrnice 2xRS485 nebo 1xRS422 - přijímač</t>
  </si>
  <si>
    <t>Programování systému PZTS, včetně potřebného SW a licenci a HW klíčů</t>
  </si>
  <si>
    <t>Dvoustupňová přepěťová ochrana signálového vedení wiegand</t>
  </si>
  <si>
    <t>Sloupek (pro čtečku, intercom), shora uzavřený ocelový profil.,výška sloupku cca. 1200mm, vyrobeno z profilu 100×50mm, rozměry základny 200×150mm, pozinkovaný a poté opatřen oranžovo-červenou barvou (komaxit), včetně 4ks kotvících hmoždinek do betonu, sloupek má zespodu otvor na protažení kabelů</t>
  </si>
  <si>
    <t>Demontáž stávajícího systému PZTS, který nebude využit, včetně prvků, zdrojů, rozvodnic, kabeláže systémové a napájecí, konzolí, držáků, kabelových tras aj. matariálu stávajícího systému PZTS. V ceně zahrnuty průzkumy, měření aj. pro určení demontovaných zařízení, kabeláže a tras, odvíkování a zavíkování stávajících žlabů, demontáž převěsů aj. (DEMONTÁŽ ZAŘÍZENÍ PZTS BUDE PROVEDENA PRO MOŽNOST OPĚTOVNÉ MONTÁŽE A NEPOUŽITÝ HW BUDE PŘEDÁN INVESTOROVI)</t>
  </si>
  <si>
    <t>Úpravy ve stávajících datových rozvaděčích, popis nových vývodů, vyvázání kabeláže popis kabeláže apod.</t>
  </si>
  <si>
    <t>Kabely sdělovací - cat.5e nestíněné</t>
  </si>
  <si>
    <t>Kabel U/UTP Cat.5e 4x2xAWG24, 100MHz, LS0H plášť modrý</t>
  </si>
  <si>
    <t>Měření metalické linky UTP vč.certif.protokolu</t>
  </si>
  <si>
    <t>PSG2-12V3A</t>
  </si>
  <si>
    <t xml:space="preserve">Zakrytovaný zálohovaný spínaný napájecí zdroj 12V/3A </t>
  </si>
  <si>
    <t>Vnitřní MG kontakt stávající - odpojení a zapojení do nového systému</t>
  </si>
  <si>
    <t>Vnitřní duální detektor stávající - odpojení a zapojení do nového systému</t>
  </si>
  <si>
    <t>MCP4A-G000SF-13</t>
  </si>
  <si>
    <t>Zelené tlačítko, dvojitý NC/NO výstup, povrchová montáž, prolamovací plast, IP24D</t>
  </si>
  <si>
    <t>WBXRTESSGD</t>
  </si>
  <si>
    <t>Odchodové tlačítko s kulovým spínačem, čtvercové včetně instlační kraice</t>
  </si>
  <si>
    <t>Odchodové tlačítko stávající - odpojení a zapojení do nového systému</t>
  </si>
  <si>
    <t>Čtečka Sysdo stávající - odpojení a zapojení do nového systému</t>
  </si>
  <si>
    <t>Čtečka Sysdo - zapojení do nového systému - dodávkou investora</t>
  </si>
  <si>
    <t>M32M</t>
  </si>
  <si>
    <t>Dveřní elektromagnet 272 kg, včetně kotvy, držáku těla magnetu/montážního úhelníku (zámečnická výroba)</t>
  </si>
  <si>
    <t>Abox-i 060-L/sw</t>
  </si>
  <si>
    <t>LCD klávesnice pro ústředny Galaxy Flex a Dimension</t>
  </si>
  <si>
    <t>MK8</t>
  </si>
  <si>
    <t>Ústředna GALAXY-520, 520 zón a 32 grup v krytu s komunikátorem a zdrojem</t>
  </si>
  <si>
    <t>Ocelová trubka závitová žárově zinkovaná Ø32mm, včetně příchytek, a kotvícího materiálu (hmoždinky, vruty, šrouby, apod.)</t>
  </si>
  <si>
    <t>PRAFlaDur-O 2x2,5</t>
  </si>
  <si>
    <t>CYKY-J 3 x 4</t>
  </si>
  <si>
    <t>Ocelová trubka ohebná Ø25mm, včetně příchytek, a kotvícího materiálu (hmoždinky, vruty, šrouby, apod.)</t>
  </si>
  <si>
    <t>Ocelová trubka ohebná Ø32mm, včetně příchytek, a kotvícího materiálu (hmoždinky, vruty, šrouby, apod.)</t>
  </si>
  <si>
    <t>Kabel optický armovaný A-DQ(BN)(SR)2Y 8 E50/125 BLK (8vl. MM OM3) - dle standardu OIT</t>
  </si>
  <si>
    <t>Kabel optický armovaný A-DQ(BN)(SR)2Y 4 E50/125 BLK (4vl. MM OM3) - dle standardu OIT</t>
  </si>
  <si>
    <t>Sejmutí betonových panelů a jejich následné uložení</t>
  </si>
  <si>
    <t>Spojka SC-SC, duplexní MM</t>
  </si>
  <si>
    <t>Optický propojovací kabel duplex SC-SC 50/125 OM3, 2m</t>
  </si>
  <si>
    <t>Optický box na DIN lištu kovový pro zakončení či provaření až 12 vláken. Čelo 8x SC simplex (E2000, LC Duplex) , vybavený držáky svárů - 2ks 6 sv. , kabelová průchodka PG 2ks, záslapka PG 2ks)</t>
  </si>
  <si>
    <t>Položkový rozpočet – Poplachový bezpečnostní a tísňový systém PZTS+VVS</t>
  </si>
  <si>
    <t>OBNOVA SYSTÉMU PZTS+VSS SKLAD STŘELICE</t>
  </si>
  <si>
    <t>Rekapitulace ceny – Poplachový bezpečnostní a tísňový systém PZTS+VSS</t>
  </si>
  <si>
    <t>Systém VSS</t>
  </si>
  <si>
    <t>Instalační krabice pro IP bullet kamery</t>
  </si>
  <si>
    <t>Držák (konzola) na sloup o průměru 67 mm - 127 mm pro venkovní a vnitřní válečkové a dome kamery</t>
  </si>
  <si>
    <t>Provedení kamerové zkoušky za účasti zástupce investora</t>
  </si>
  <si>
    <t>Konektor RJ-45, STP Cat.5e, pro drát</t>
  </si>
  <si>
    <t>IP bullet kamera, 4MP, 2.8mm, WDR 120dB, VA, audio, IR 60m, strobe light, IP67
Referenční typ:	DS-2CD2T46G2-ISU/SL 
Základní parametry
Provedení kamery	 Bullet
Počet megapixelů	 4 Megapixel
IR přísvit	 60 m
WDR	 reálné (True WDR), 120dB
Krytí	 IP67
Typ objektivu	 fixní
Objektiv	 2,8 mm
Max. horizontální úhel	 103 °
Min. horizontální úhel	 103 °
Den/noc	 ano, přepínání mechanicky (IRC)
Video komprese	 H.264; H.264+; H.265; H.265+; MJPEG
Snímací prvek	 1/3" CMOS
Maximální rozlišení	 2688 x 1520
Max. snímková rychlost	 25 fps @ 2688 x 1520
Napájení	 12 V DC; PoE
Spotřeba	 10 - 15 W
Maximální spotřeba	 12 W
Redukce šumu	 ano
Poplachový vstup / výstup	 1 / 1
Slot pro (micro)SD kartu	 ano
Pracovní teplota	 -30 - 60 °C
(výměna+nová instalace)</t>
  </si>
  <si>
    <t>Přepážka pro kabelové žlaby s výškou bočnice 50 mm, povrchová úprava žárový zinek, včetně spojovacího materiálu</t>
  </si>
  <si>
    <t>ŽLAB LINEAR 1 50/50 "SZ" 0,8MM- PERFOROVANÝ, PODPĚRY 2,0M, včetně spojovacího materiálu, víka včetně uzávěru, spojek, tvarových dílů s víkem, redukčních a koncových dílů, držáků, nosníků, podpěr, stojen, konzolí, úchytů, závěsů, třmenů na potrubí, pospojení, přizemnění aj. příslušenství</t>
  </si>
  <si>
    <t>Trubka tuhá PC ABS EN, střední mechanická pevnost Ø25mm, UV odolná, bezhalogenová, pevně uložená, včetně příchytek, spojek a kotvícího materiálu (hmoždinky, vruty apod.)</t>
  </si>
  <si>
    <t>Poplachový zabezpečovací a tísňový systém PZTS + VSS</t>
  </si>
  <si>
    <t>PRAFlaGuard® + F  4x2x0,8</t>
  </si>
  <si>
    <t>CYKY-O 2 x 2,5</t>
  </si>
  <si>
    <t>ŽLAB LINEAR 1 100/50 "SZ" 0,8MM- PERFOROVANÝ, PODPĚRY 2,0M, včetně spojovacího materiálu, víka včetně uzávěru, spojek, tvarových dílů s víkem, redukčních a koncových dílů, držáků, nosníků, podpěr, stojen, konzolí, úchytů, závěsů, třmenů na potrubí, pospojení, přizemnění aj. příslušenství</t>
  </si>
  <si>
    <t>CYKY-J 3 x 6</t>
  </si>
  <si>
    <t>Kabel F/UTP Cat.5e 4x2xAWG24, 100MHz, PE venkovní plášť černý</t>
  </si>
  <si>
    <t>H07V-K 10 ŽZ</t>
  </si>
  <si>
    <t>Rozvodnice PZTS + VSS</t>
  </si>
  <si>
    <t>Spojovací krabice s krytím IP66 (110x110x67mm), šroubovací víčko + nerez šrouby, odolná vůči povětrnostním podmínkám, vč. průchodek a kotvícího materiálu, černá (pod venkovní čtečky)</t>
  </si>
  <si>
    <t>Spojovací krabice s krytím IP66 (140x140x79mm), šroubovací víčko + nerez šrouby, odolná vůči povětrnostním podmínkám, vč. Průchodek, kotvícího materiálu a svorek, černá</t>
  </si>
  <si>
    <t>Oceloplechový rozvaděč, plné dveře s montážním panelem V800xŠ600xH250.IP66 IK10 RAL7035 + sada 4 nástěnných závěsných ok + dveřní spínač, klička se zámkem, jistič 4A charakteristika C, ochrana 1. + 2. stupně, proudový chránič, zásuvka SE - IEC - typ E (CZ), Sada k udržování optimální teploty v rozváděčích obsahující aktivní ventilaci s ocelovými kryty (IP55),
topení s integrovaným ventilátorem a duální termostat.Vývodky: Univolt SKGL průměr a počet dle instalovaného počtu kabelů, Zebezpečení: Mechanický mikrospínač s přepínacím kontaktem na dveře rozvaděče - zapojeno do switche, komplet vydrátové, zapojené, testováno dle EN 61439-1 (OH6425 - C4.A12.R.P482.SE) (PZTS231.2)</t>
  </si>
  <si>
    <t>Oceloplechový rozvaděč, plné dveře s montážním panelem V800xŠ600xH250.IP66 IK10 RAL7035 + sada 4 nástěnných závěsných ok + dveřní spínač, klička se zámkem, jistič 4A charakteristika C, ochrana 1. + 2. stupně, proudový chránič, zásuvka SE - IEC - typ E (CZ), napájecí zdroj 48VDC/240W, Sada k udržování optimální teploty v rozváděčích obsahující aktivní ventilaci s ocelovými kryty (IP55),
topení s integrovaným ventilátorem a duální termostat.Vývodky: Univolt SKGL průměr a počet dle instalovaného počtu kabelů, Zebezpečení: Mechanický mikrospínač s přepínacím kontaktem na dveře rozvaděče - zapojeno do switche, komplet vydrátové, zapojené, testováno dle EN 61439-1 (OH6425 - C4.A12.R.P482.SE) (PZTS239+RK02)</t>
  </si>
  <si>
    <t>Oceloplechový rozvaděč, plné dveře s montážním panelem V800xŠ600xH250.IP66 IK10 RAL7035 + sada 4 nástěnných závěsných ok + dveřní spínač, klička se zámkem, jistič 4A charakteristika C, ochrana 1. + 2. stupně, proudový chránič, zásuvka SE - IEC - typ E (CZ), napájecí zdroj 48VDC/240W, Vývodky: Univolt SKGL průměr a počet dle instalovaného počtu kabelů, Zebezpečení: Mechanický mikrospínač s přepínacím kontaktem na dveře rozvaděče - zapojeno do switche, komplet vydrátové, zapojené, testováno dle EN 61439-1 (OH6425 - C4.A12.R.P482.SE) (RK21)</t>
  </si>
  <si>
    <t>Kamerový rozvaděč: Venkovní ocelový rozváděč s místem pro záložní baterii. Vyhovující požadavkům EN 61439-1 (v certifikaci u TUV SUD). Rozváděč je optimalizovaný zejména pro venkovní instalace průmyslových switchů, PLC a IO modulů METEL. Do rozváděče mohou být rovněž osazeny zařízení jiných výrobců. Rozváděč je osazen těmito komponenty: Zásuvka 230VAC typ E (CZ), napájecí zdroj 48VDC/240W, přepěťová ochrana 1. + 2. stupeň, jistič 4A, proudový chránič, rozměry: 400 x 600 x 250 mm, 230VAC. Vývodky: Univolt SKGL průměr a počet dle instalovaného počtu kabelů, Zebezpečení: Mechanický mikrospínač s přepínacím kontaktem na dveře rozvaděče - zapojeno do switche, komplet vydrátové, zapojené, testováno dle EN 61439-1 (OH6425 - C4.A12.R.P482.SE)</t>
  </si>
  <si>
    <t>Upevňovací příslušenství na zeď pro ocelové rozváděče série Ohxxxx</t>
  </si>
  <si>
    <t>Mechanický mikrospínač s přepínacím kontaktem na dveře rozvaděče - zapojeno do switche</t>
  </si>
  <si>
    <t>Zámek pro ocelové rozvaděče typu OH.Kompatibilní se všemi typy OH-PG10, PG12</t>
  </si>
  <si>
    <t>Upevňovací příslušenství pro montáž ocelových rozvaděčů série OH na sloup</t>
  </si>
  <si>
    <t>Kondenzační zátka</t>
  </si>
  <si>
    <t>Kompaktní polyesterová rozvodnice 530x430x200mm (VxŠxH), IP66, 3 bodový zámek, sada pro montáž na sloup, montážní deska plná ocelová.</t>
  </si>
  <si>
    <t>Držák svárů - 6sv.</t>
  </si>
  <si>
    <t>Pigtail LC, 9/125µm OS2, délka 2m</t>
  </si>
  <si>
    <t>Pigtail LC, 50/125µm OM3, délka 2m</t>
  </si>
  <si>
    <t>Pigtail SC, 50/125µm OM3, délka 2m</t>
  </si>
  <si>
    <t>Spojka LC-LC, duplexní SM</t>
  </si>
  <si>
    <t>Spojka LC-LC, duplexní MM</t>
  </si>
  <si>
    <t>Konektor RJ-45, UTP Cat.5e, pro drát</t>
  </si>
  <si>
    <t>Keystone modul nestíněný, Cat.5, samozářezový</t>
  </si>
  <si>
    <t>Rozvodné panely - neosazené</t>
  </si>
  <si>
    <t>19" patchpanel neosázený, 24xRJ-45, 1U, RAL 7035</t>
  </si>
  <si>
    <t>Návlečka pro značení vodičů 4 - 10mm2</t>
  </si>
  <si>
    <t>Jistič In 6 A,  charakteristika C, 1-pól, Icn 10 kA</t>
  </si>
  <si>
    <t>Svodič bleskových proudů a přepětí typ 1+2, Iimp 12,5 kA, Uc 275 V a.c., výměnné moduly, varistor 1f</t>
  </si>
  <si>
    <t>VXi-AM</t>
  </si>
  <si>
    <t>Venkovní PIR detektor, det. char. 12 m / 90°, mont. výška 0,8 - 1,2 m (vjezd vlečka do areálu), včetně držáku na sloup</t>
  </si>
  <si>
    <t>Zápustná krabice do zdi pro interkom</t>
  </si>
  <si>
    <t>9151101CHW</t>
  </si>
  <si>
    <t>Interkom - audio panel IP, 1 tlačítko, HD kamera, reproduktor 10W, IP69</t>
  </si>
  <si>
    <t>Dvoustupňová přepěťová ochrana napájecího vedení jednopárového 12V/1,5A</t>
  </si>
  <si>
    <t>Elektrický otvírač/zámek - stávající - odpojení a zapojení do nového systému</t>
  </si>
  <si>
    <t>IP PTZ kamera, 4MP, 42x zoom, WDR 140dB, IR 500m,VCA, IP67
Referenční typ:	DS-2DF8C442IXS-AELW (T5)
Základní parametry
Provedení	Speed dome PTZ kamery
Vnitřní / Venkovní	Venkovní provedení
Objektiv	6 - 252 mm
WDR	120dB reálné
Napájení	PoE / AC24V
Antivandal krytí	Ne
Maximální počet snímků	2560 x 1440 @ 25fps
Multistreaming počet	3 streamy
Horizontální úhel max.	60°
Režim Den/Noc	IR-cut
Video analýza	Pokročilá Deep learning
Audio In / Out	1/1
RS-485 ovládání	Ano
Spotřeba	50-60 Watt
Provozní teplota	-40° až +65° C
Počet megapixelů	4 megapixely
Délka přísvitu max.	400 metrů
Typ objektivu	motorický
Citlivost	extra vysoká - DarkFighter
WI-FI (bezdrát.)	Nepodporuje
Maximální rozlišení	2560 x 1440
Komprese videa	H.265+ / H.265 / H.264+ / H.264
Velikost zoomu	42x zoom
Snímač	1/1,8" CMOS
Interní úložiště	MicroSD slot max.256GB
Alarmy In / Out	7/2
Auto(Smart) Tracking	Auto Tracking
Video výstup	Ano (PAL) 
Typ PoE	Hi-PoE
Stupeň krytí IP	IP67</t>
  </si>
  <si>
    <t>Držák (konzola) na sloup pro PTZ kamery, materiál: hliník, barva: bílá, pro průměr sloupu: 67 - 127 mm</t>
  </si>
  <si>
    <t>Držák (konzola) na potrubní most/stěnu pro PTZ kamery, včetně kotvícího materiálu</t>
  </si>
  <si>
    <t>Rozebrání a opětovné složení zámkové dlažby</t>
  </si>
  <si>
    <t>Svár optického vlákna MM</t>
  </si>
  <si>
    <t>Zakončení optického kabelu</t>
  </si>
  <si>
    <t>Měření opt.vlákna met.OTDR MM, 2 vln.délky - obousměrně</t>
  </si>
  <si>
    <t>Demontáž stávajícího systému VSS, který nebude využit, včetně prvků, zdrojů, rozvodnic, kabeláže systémové a napájecí, konzolí, držáků, kabelových tras aj. matariálu stávajícího systému VSS. V ceně zahrnuty průzkumy, měření aj. pro určení demontovaných zařízení, kabeláže a tras, odvíkování a zavíkování stávajících žlabů, demontáž převěsů aj. (DEMONTÁŽ ZAŘÍZENÍ VSS BUDE PROVEDENA PRO MOŽNOST OPĚTOVNÉ MONTÁŽE A NEPOUŽITÝ HW BUDE PŘEDÁN INVESTOROVI) (demontáž cca 25ks kamer, 14ks rozvodnic, trasy a kabeláž)</t>
  </si>
  <si>
    <t>Switche aj. VSS včetně příslušenství</t>
  </si>
  <si>
    <t>Průmyslový switch pro kruhovou topologii s 2x SFP slot, 1x GE port, 4x Fast Ethernet port s PoE, podpora UPOE, POH, 802.3af/at/bt, max. 95W na port, maximální celkový odebíraný výkon PoE přes všechny porty je 170W, přepěťové ochrany FE portů 1000A, 2x DI s podporou vyvážených smyček, 1x programovatelné NO/NC RELÉ výstup, 2x RS485 / 1x RS422 BUS (podpora MIOS modulů, TCP server, UDP mode), USB port pro lokální management, redundantní vstup napájení, přepěťové ochrany na všech vstupech, EVENT MANAGEMENT: SMTP, TCP eventy, ETH eventy, HTTP klient (řízení kamer), 8x IPWatchdog.... , provozní teplota –40…+70°C, VLAN, QoS, IGMP, SNMPv2/v3, SNTP, instalace na rovný podklad nebo DIN35, 12VDC/24VDC/48VDC/12VAC/24VAC/56VDC</t>
  </si>
  <si>
    <t>Průmyslový switch pro kruhovou topologii s 2x SFP slot, 3x FE PoE port, 2x DI s podporou vyvážených smyček, 1x programovatelné NO/NC RELÉ výstup, 2x RS485/1x RS422 BUS (podpora MIOS modulů, TCP server, UDP mode), USB port pro lokální management, redundantní vstup napájení, jemné přepěťové ochrany, EVENT MANAGEMENT: SMTP, TCP eventy, ETH eventy, HTTP klient (řízení kamer), 8x IPWatchdog.... , provozní teplota –40…+70°C, VLAN, QoS, IGMP, SNMPv2/v3, SNTP, instalace na rovný podklad nebo DIN35, 12VDC/24VDC/48VDC/12VAC/24VAC/56VDC</t>
  </si>
  <si>
    <t>Průmyslový managed switch 19"/1U s podporou: 2x SFP+ sloty 10 GBASE-R, 8x COMBO porty (SFP/RJ45), Sériové sběrnice 2x RS485 / RS422 / Modbus, 2x digitální/poplachový vstup, 1x programovatelný relé výstup, 2 nezávislé vstupy napájení, Redundantní topologie LAN-RING, RSTP, Event management s podporou: HTTP/ONVIF klient, E-mail, IP Watchdogy, ETH eventy, TCP, Modbus, DIO, vyvážené smyčky... VLAN, QoS, SNMP, SMTP, SNTP, IGMPv1/2, _x000B_RSTP, LLDP, 802.1X, Přepěťové ochrany až 30A (8/20µs), Provozní teplota od 0°C do +70°C, Provozní teplota součástek od 0°C do +85°C, instalace do 19" stojanu, 230VAC</t>
  </si>
  <si>
    <t>Průmyslový switch pro kruhovou topologii s 2x SFP slot, 8x Fast Ethernet port s PoE, podpora UPOE, POH, 802.3af/at/bt, PoE limity: max. 270W na celý switch / 170W na porty 1-4 nebo 5-8 a max. 95W na port, maximální celkový odebíraný výkon PoE přes všechny porty je 270W, přepěťové ochrany FE portů 1000A, 2x DI s podporou vyvážených smyček, 1x programovatelné NO/NC RELÉ výstup, 2x RS485 / 1x RS422 BUS (podpora MIOS modulů, TCP server, UDP mode), USB port pro lokální management, redundantní vstup napájení, přepěťové ochrany na všech vstupech, EVENT MANAGEMENT: SMTP, TCP eventy, ETH eventy, HTTP klient (řízení kamer), 8x IPWatchdog.... , provozní teplota –40…+70°C, VLAN, QoS, IGMP, SNMPv2/v3, SNTP, instalace na rovný podklad nebo DIN35, 12VDC/24VDC/48VDC/12VAC/24VAC/56VDC, instalace na rovný podklad / na DIN35 / do 10" stojanu</t>
  </si>
  <si>
    <t>Commercial 18 Port Managed Switch 19"/1U s podporou: 2 x 10/100/1000Base-T(x) RJ45 or 100/1000Base-Fx SFP Combo, 16 x 10/100/1000Base-T(x) RJ45 Ports with 802.3at 30W PoE (290W Max), Provozní teplota od 0°C do +50°C, Provozní teplota součástek od 0°C do +85°C, instalace do 19" stojanu, 230VAC</t>
  </si>
  <si>
    <t>Small Form-factor Pluggable transceivery,1000BaseBX (2G), Tx1310nm/Rx1550nm, MM/SM univerzální, WDM (obousměrná komunikace po jednom vláknu), rozsah pracovních teplot od -40 do +70 °C, 3.3VDC, optický konektor SC/PC</t>
  </si>
  <si>
    <t>Small Form-factor Pluggable transceivery, 1000BaseBX (2G), Tx1550nm/Rx1310nm , MM/SM univerzální, WDM (obousměrná komunikace po jednom vláknu), rozsah pracovních teplot od -40 do +70 °C, 3.3VDC, optický konektor SC/PC</t>
  </si>
  <si>
    <t>Zapojení, konfigurace, oživení aktivních prvků</t>
  </si>
  <si>
    <t>Stožáry a stavební přípomoce</t>
  </si>
  <si>
    <t xml:space="preserve">Zemnící tyč se svorkou ZT 1,5s </t>
  </si>
  <si>
    <t>Zemnící páska FeZn 30X4</t>
  </si>
  <si>
    <t>Spojovací a kotvící materiál, zemnícíc svorky a oka aj.</t>
  </si>
  <si>
    <t>Geodetické zaměření instalované kabeláže PZTS pro zanesení dat do systému Gramis (papírová i digitální forma předání 3x) v celkové délce vedení cca 140m</t>
  </si>
  <si>
    <t>SBI oživení okruhů CCTV, závěrečný test CCTV, umístění symbolů CCTV, nastavení operátorských práv CCTV, oživení okruhů CCTV, závěrečné testy CCTV,  Koordinace s realizátorem části CCTV, Zavedení a konfigurace okruhů do SBI Master, SBI VP, nastavení replikací, včetně certifikátů, Oživení okruhů v SBI Master, nastavení práv operátorů, nastavení kamerových matic, SBI vytvoření a úprava podkladů, aj.</t>
  </si>
  <si>
    <t>Instalace metalických ukončovacích prvků - zapojení</t>
  </si>
  <si>
    <t>Ukončení vodiče do 2,5mm2, včetně označení</t>
  </si>
  <si>
    <t>Ukončení vodiče do 4mm2, včetně označení</t>
  </si>
  <si>
    <t>Ukončení vodiče do 6mm2, včetně označení</t>
  </si>
  <si>
    <t>Ukončení vodiče do 10mm2, včetně označení</t>
  </si>
  <si>
    <t>Panely plné, vyvazovací, police přístrojové</t>
  </si>
  <si>
    <t>Montážní sada do rozvaděče - multipack 100x šroub + plovoucí matka + podložka</t>
  </si>
  <si>
    <t>Optický propojovací kabel duplex LC-LC 50/125 OM3, 2m</t>
  </si>
  <si>
    <t>Optický propojovací kabel duplex LC-SC 50/125 OM3, 2m</t>
  </si>
  <si>
    <t>Optický propojovací kabel duplex SC-SC 9/125 OS2, 2m</t>
  </si>
  <si>
    <t>Optický propojovací kabel duplex LC-SC 9/125 OS2, 2m</t>
  </si>
  <si>
    <t>Optický propojovací kabel duplex SC-SC 9/125 OS2, 10m</t>
  </si>
  <si>
    <t>Propojovací kabely metalické cat.5e nestíněné</t>
  </si>
  <si>
    <t>Propojovací kabel, Cat.5e stíněný, 2xRJ-45, délka 2m, barva šedá</t>
  </si>
  <si>
    <t>Držák propojovací krabice (instalace na sloup, na pletivo, apod.) vč. Montážního materiálu</t>
  </si>
  <si>
    <t>Ocelové profily, jekly, úhelníky, pásové profily,trubky  aj. v pozinkové úpravě</t>
  </si>
  <si>
    <t>Demontáž a opětovná montáž svítidel pro možnost protažení trubek nad pevným podhledem (objekt 070)</t>
  </si>
  <si>
    <t>Autojeřáb</t>
  </si>
  <si>
    <t>Stávající komunikátor na PCO - odpojení ze stávajícího a zapojení do nového systému PZTS</t>
  </si>
  <si>
    <t>Poe injector pro napájení IP interkomu (obj. 070 a 071)</t>
  </si>
  <si>
    <t>Trubka ohebná PE EN, nízká mechanická pevnost Ø25mm, UV odolná, bezhalogenová, pevně uložená, včetně příchytek, spojek a kotvícího materiálu (hmoždinky, vruty apod.)</t>
  </si>
  <si>
    <t>WCP4A-G000SF-13</t>
  </si>
  <si>
    <t>Vnější zelené tlačítko, dvojitý NC/NO výstup, povrch. mont., prolam. Plast. IP67</t>
  </si>
  <si>
    <t>Effeff 138 E91 12V DC</t>
  </si>
  <si>
    <t>Elektrický otvírač - bez napětí otevřen</t>
  </si>
  <si>
    <t>Vysekání rýh</t>
  </si>
  <si>
    <t>Vysekání rýhy hloubky 30mm, šířky 30mm, cihla</t>
  </si>
  <si>
    <t>Dell Precision 3450 SFF s certifikací ISV. 8jádrový procesor Intel Core i7-10700 (2.9GHz, TB 4.8GHz, HyperThreading), 16GB operační paměti DDR4, disk 512GB SSD M.2 PCIe, mechanika DVD±RW, grafická karta NVIDIA Quadro P620 2GB GDDR5, GLAN, USB (4x 2.0, 3x 3.0/3.1/3.2 Gen 1, 2x 3.1/3.2 Gen 2 a 1x Type-C 3.1/3.2 Gen 2x2), 2x DisplayPort, 4x miniDisplayPort, sériový port, klávesnice a myš, Windows 10 Pro, Monitor – úhlopříčka 24" / Rozlišení 1920 x 1080 (FullHD) / Poměr stran 16:9 / Nedotykový / IPS / PLS / Matný / Odezva 5 ms / Obnovovací frekvence 60 Hz / Jas 250 cd/m2 / Rozhraní USB / DisplayPort, D-Sub (VGA), HDMI / Vybavení: VESA / Rozměry (Š x V x H): 537 x 356.1 x 166 mm / 3.26 Kg / Černá / Servis 3 roky NBD</t>
  </si>
  <si>
    <t>Monitor – úhlopříčka 24" Full HD 1920 × 1080, IPS, 16:9, 5 ms, 60Hz, 250 cd/m2, kontrast 1000:1, DisplayPort 1.2, HDMI 1.4, VGA, nastavitelná výška, pivot, VESA/ Servis 3 roky NBD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</si>
</sst>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\ * #,##0.00&quot; Kč &quot;;\-* #,##0.00&quot; Kč &quot;;\ * \-#&quot; Kč &quot;;@\ "/>
    <numFmt numFmtId="165" formatCode="#,##0.00&quot; Kč&quot;"/>
    <numFmt numFmtId="166" formatCode="#,##0.00\ [$Kč-405];[Red]\-#,##0.00\ [$Kč-405]"/>
    <numFmt numFmtId="167" formatCode="#\ ###\ ##0;#\ ###\ ##0"/>
    <numFmt numFmtId="168" formatCode="#,##0.00\ [$Kč-405];\-#,##0.00\ [$Kč-405]"/>
    <numFmt numFmtId="169" formatCode="#,##0.00&quot;     &quot;;\-#,##0.00&quot;     &quot;"/>
    <numFmt numFmtId="170" formatCode="#,##0.00\ &quot;Kč&quot;"/>
  </numFmts>
  <fonts count="36">
    <font>
      <sz val="11"/>
      <color indexed="8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1"/>
      <color indexed="60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60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b/>
      <sz val="8"/>
      <color indexed="6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color indexed="8"/>
      <name val="Arial"/>
      <family val="2"/>
    </font>
    <font>
      <sz val="8"/>
      <color indexed="10"/>
      <name val="Arial"/>
      <family val="2"/>
    </font>
    <font>
      <sz val="8"/>
      <color indexed="6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 CE"/>
    </font>
    <font>
      <sz val="8"/>
      <color indexed="8"/>
      <name val="Arial"/>
      <family val="2"/>
    </font>
    <font>
      <sz val="8"/>
      <name val="Tahoma"/>
      <family val="2"/>
    </font>
    <font>
      <sz val="8"/>
      <name val="MS Sans Serif"/>
    </font>
    <font>
      <sz val="10"/>
      <color indexed="8"/>
      <name val="Arial"/>
      <family val="2"/>
    </font>
    <font>
      <b/>
      <sz val="10"/>
      <color rgb="FF808080"/>
      <name val="Flexo"/>
    </font>
    <font>
      <b/>
      <sz val="8"/>
      <color rgb="FFD11C1A"/>
      <name val="Arial"/>
      <family val="2"/>
    </font>
    <font>
      <b/>
      <sz val="10"/>
      <color rgb="FF000000"/>
      <name val="Arial"/>
      <family val="2"/>
    </font>
    <font>
      <sz val="11"/>
      <color theme="0" tint="-0.499984740745262"/>
      <name val="Arial"/>
      <family val="2"/>
    </font>
    <font>
      <b/>
      <sz val="10"/>
      <color rgb="FF808080"/>
      <name val="Arial"/>
      <family val="2"/>
    </font>
    <font>
      <b/>
      <sz val="16"/>
      <color theme="0" tint="-0.14999847407452621"/>
      <name val="Arial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hair">
        <color indexed="8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hair">
        <color indexed="8"/>
      </right>
      <top style="thin">
        <color auto="1"/>
      </top>
      <bottom/>
      <diagonal/>
    </border>
    <border>
      <left style="hair">
        <color indexed="8"/>
      </left>
      <right style="thin">
        <color auto="1"/>
      </right>
      <top style="thin">
        <color auto="1"/>
      </top>
      <bottom/>
      <diagonal/>
    </border>
    <border>
      <left style="hair">
        <color indexed="8"/>
      </left>
      <right style="hair">
        <color indexed="8"/>
      </right>
      <top style="thin">
        <color auto="1"/>
      </top>
      <bottom/>
      <diagonal/>
    </border>
  </borders>
  <cellStyleXfs count="204">
    <xf numFmtId="0" fontId="0" fillId="0" borderId="0"/>
    <xf numFmtId="0" fontId="20" fillId="0" borderId="0"/>
    <xf numFmtId="164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4" fontId="20" fillId="0" borderId="0" applyFill="0" applyBorder="0" applyAlignment="0" applyProtection="0"/>
    <xf numFmtId="0" fontId="1" fillId="0" borderId="0"/>
    <xf numFmtId="0" fontId="25" fillId="0" borderId="0" applyAlignment="0">
      <alignment vertical="top" wrapText="1"/>
      <protection locked="0"/>
    </xf>
    <xf numFmtId="0" fontId="22" fillId="0" borderId="0"/>
    <xf numFmtId="0" fontId="1" fillId="0" borderId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213">
    <xf numFmtId="0" fontId="0" fillId="0" borderId="0" xfId="0"/>
    <xf numFmtId="165" fontId="15" fillId="0" borderId="0" xfId="0" applyNumberFormat="1" applyFont="1" applyAlignment="1">
      <alignment horizontal="left" vertical="center" wrapText="1"/>
    </xf>
    <xf numFmtId="0" fontId="15" fillId="0" borderId="0" xfId="0" applyFont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5" fillId="0" borderId="3" xfId="0" applyFont="1" applyBorder="1" applyAlignment="1">
      <alignment horizontal="right" vertical="center" wrapText="1"/>
    </xf>
    <xf numFmtId="165" fontId="15" fillId="0" borderId="3" xfId="2" applyNumberFormat="1" applyFont="1" applyBorder="1" applyAlignment="1">
      <alignment horizontal="right" vertical="center" wrapText="1"/>
    </xf>
    <xf numFmtId="165" fontId="16" fillId="0" borderId="3" xfId="2" applyNumberFormat="1" applyFont="1" applyBorder="1" applyAlignment="1">
      <alignment vertical="center" wrapText="1"/>
    </xf>
    <xf numFmtId="49" fontId="4" fillId="0" borderId="0" xfId="4" applyNumberFormat="1" applyFont="1" applyAlignment="1">
      <alignment horizontal="left" vertical="center"/>
    </xf>
    <xf numFmtId="0" fontId="5" fillId="0" borderId="0" xfId="4" applyFont="1" applyAlignment="1">
      <alignment horizontal="left" vertical="center"/>
    </xf>
    <xf numFmtId="49" fontId="4" fillId="0" borderId="0" xfId="4" applyNumberFormat="1" applyFont="1" applyAlignment="1">
      <alignment horizontal="left" vertical="center" wrapText="1"/>
    </xf>
    <xf numFmtId="0" fontId="5" fillId="0" borderId="0" xfId="4" applyFont="1" applyAlignment="1">
      <alignment horizontal="center" vertical="center" wrapText="1"/>
    </xf>
    <xf numFmtId="49" fontId="4" fillId="0" borderId="0" xfId="4" applyNumberFormat="1" applyFont="1" applyAlignment="1">
      <alignment horizontal="center" vertical="center" wrapText="1"/>
    </xf>
    <xf numFmtId="0" fontId="8" fillId="0" borderId="0" xfId="3" applyFont="1" applyAlignment="1">
      <alignment horizontal="center" vertical="center"/>
    </xf>
    <xf numFmtId="165" fontId="8" fillId="0" borderId="0" xfId="2" applyNumberFormat="1" applyFont="1" applyAlignment="1">
      <alignment horizontal="right" vertical="center"/>
    </xf>
    <xf numFmtId="0" fontId="8" fillId="0" borderId="0" xfId="3" applyFont="1" applyAlignment="1">
      <alignment horizontal="right" vertical="center"/>
    </xf>
    <xf numFmtId="0" fontId="2" fillId="0" borderId="0" xfId="3" applyFont="1"/>
    <xf numFmtId="0" fontId="6" fillId="0" borderId="0" xfId="3" applyFont="1" applyAlignment="1">
      <alignment horizontal="left" vertical="center"/>
    </xf>
    <xf numFmtId="49" fontId="4" fillId="0" borderId="0" xfId="4" applyNumberFormat="1" applyFont="1" applyAlignment="1">
      <alignment vertical="center" wrapText="1"/>
    </xf>
    <xf numFmtId="0" fontId="3" fillId="0" borderId="0" xfId="4" applyFont="1" applyAlignment="1">
      <alignment horizontal="right" vertical="center" wrapText="1"/>
    </xf>
    <xf numFmtId="0" fontId="6" fillId="0" borderId="0" xfId="3" applyFont="1" applyAlignment="1">
      <alignment vertical="center" wrapText="1"/>
    </xf>
    <xf numFmtId="49" fontId="4" fillId="0" borderId="10" xfId="4" applyNumberFormat="1" applyFont="1" applyBorder="1" applyAlignment="1">
      <alignment horizontal="left" vertical="center" wrapText="1"/>
    </xf>
    <xf numFmtId="0" fontId="3" fillId="0" borderId="10" xfId="4" applyFont="1" applyBorder="1" applyAlignment="1">
      <alignment horizontal="right" vertical="center" wrapText="1"/>
    </xf>
    <xf numFmtId="49" fontId="4" fillId="0" borderId="10" xfId="4" applyNumberFormat="1" applyFont="1" applyBorder="1" applyAlignment="1">
      <alignment vertical="center" wrapText="1"/>
    </xf>
    <xf numFmtId="0" fontId="27" fillId="0" borderId="0" xfId="0" applyFont="1" applyAlignment="1">
      <alignment horizontal="justify" vertical="center"/>
    </xf>
    <xf numFmtId="49" fontId="6" fillId="0" borderId="10" xfId="4" applyNumberFormat="1" applyFont="1" applyBorder="1" applyAlignment="1">
      <alignment horizontal="left" vertical="center" wrapText="1"/>
    </xf>
    <xf numFmtId="0" fontId="6" fillId="0" borderId="0" xfId="3" applyFont="1" applyAlignment="1">
      <alignment vertical="center"/>
    </xf>
    <xf numFmtId="0" fontId="8" fillId="0" borderId="0" xfId="3" applyFont="1"/>
    <xf numFmtId="0" fontId="8" fillId="0" borderId="0" xfId="4" applyFont="1" applyAlignment="1">
      <alignment vertical="center"/>
    </xf>
    <xf numFmtId="0" fontId="7" fillId="0" borderId="10" xfId="4" applyFont="1" applyBorder="1" applyAlignment="1">
      <alignment horizontal="center" vertical="center"/>
    </xf>
    <xf numFmtId="49" fontId="7" fillId="0" borderId="10" xfId="4" applyNumberFormat="1" applyFont="1" applyBorder="1" applyAlignment="1">
      <alignment horizontal="center" vertical="center"/>
    </xf>
    <xf numFmtId="165" fontId="7" fillId="0" borderId="10" xfId="4" applyNumberFormat="1" applyFont="1" applyBorder="1" applyAlignment="1">
      <alignment horizontal="center" vertical="center"/>
    </xf>
    <xf numFmtId="0" fontId="7" fillId="0" borderId="10" xfId="4" applyFont="1" applyBorder="1" applyAlignment="1">
      <alignment horizontal="right" vertical="center"/>
    </xf>
    <xf numFmtId="166" fontId="8" fillId="0" borderId="0" xfId="2" applyNumberFormat="1" applyFont="1" applyAlignment="1">
      <alignment horizontal="right" vertical="center"/>
    </xf>
    <xf numFmtId="0" fontId="8" fillId="0" borderId="10" xfId="3" applyFont="1" applyBorder="1"/>
    <xf numFmtId="167" fontId="8" fillId="0" borderId="10" xfId="3" applyNumberFormat="1" applyFont="1" applyBorder="1"/>
    <xf numFmtId="166" fontId="8" fillId="0" borderId="10" xfId="3" applyNumberFormat="1" applyFont="1" applyBorder="1"/>
    <xf numFmtId="0" fontId="10" fillId="0" borderId="0" xfId="4" applyFont="1" applyAlignment="1">
      <alignment horizontal="right" vertical="center"/>
    </xf>
    <xf numFmtId="165" fontId="7" fillId="0" borderId="11" xfId="4" applyNumberFormat="1" applyFont="1" applyBorder="1" applyAlignment="1">
      <alignment vertical="center"/>
    </xf>
    <xf numFmtId="168" fontId="7" fillId="0" borderId="11" xfId="4" applyNumberFormat="1" applyFont="1" applyBorder="1" applyAlignment="1">
      <alignment vertical="center"/>
    </xf>
    <xf numFmtId="10" fontId="7" fillId="0" borderId="11" xfId="4" applyNumberFormat="1" applyFont="1" applyBorder="1" applyAlignment="1">
      <alignment vertical="center"/>
    </xf>
    <xf numFmtId="0" fontId="0" fillId="0" borderId="0" xfId="0" applyAlignment="1">
      <alignment wrapText="1"/>
    </xf>
    <xf numFmtId="0" fontId="6" fillId="0" borderId="0" xfId="3" applyFont="1" applyAlignment="1">
      <alignment wrapText="1"/>
    </xf>
    <xf numFmtId="0" fontId="6" fillId="0" borderId="0" xfId="3" applyFont="1"/>
    <xf numFmtId="49" fontId="4" fillId="0" borderId="0" xfId="4" applyNumberFormat="1" applyFont="1" applyAlignment="1" applyProtection="1">
      <alignment horizontal="left" vertical="center" wrapText="1"/>
      <protection locked="0"/>
    </xf>
    <xf numFmtId="49" fontId="6" fillId="0" borderId="10" xfId="4" applyNumberFormat="1" applyFont="1" applyBorder="1" applyAlignment="1" applyProtection="1">
      <alignment horizontal="left" vertical="center" wrapText="1"/>
      <protection locked="0"/>
    </xf>
    <xf numFmtId="49" fontId="4" fillId="0" borderId="10" xfId="4" applyNumberFormat="1" applyFont="1" applyBorder="1" applyAlignment="1" applyProtection="1">
      <alignment horizontal="left" vertical="center" wrapText="1"/>
      <protection locked="0"/>
    </xf>
    <xf numFmtId="165" fontId="15" fillId="0" borderId="0" xfId="2" applyNumberFormat="1" applyFont="1" applyAlignment="1" applyProtection="1">
      <alignment horizontal="right" vertical="center" wrapText="1"/>
      <protection locked="0"/>
    </xf>
    <xf numFmtId="165" fontId="15" fillId="0" borderId="0" xfId="0" applyNumberFormat="1" applyFont="1" applyAlignment="1">
      <alignment horizontal="center" vertical="center" wrapText="1"/>
    </xf>
    <xf numFmtId="49" fontId="8" fillId="0" borderId="15" xfId="0" applyNumberFormat="1" applyFont="1" applyBorder="1" applyAlignment="1">
      <alignment horizontal="left" vertical="center"/>
    </xf>
    <xf numFmtId="165" fontId="8" fillId="0" borderId="3" xfId="2" applyNumberFormat="1" applyFont="1" applyBorder="1" applyAlignment="1" applyProtection="1">
      <alignment horizontal="right" vertical="center"/>
      <protection locked="0"/>
    </xf>
    <xf numFmtId="10" fontId="8" fillId="0" borderId="0" xfId="3" applyNumberFormat="1" applyFont="1" applyAlignment="1" applyProtection="1">
      <alignment horizontal="center" vertical="center"/>
      <protection locked="0"/>
    </xf>
    <xf numFmtId="10" fontId="8" fillId="0" borderId="8" xfId="3" applyNumberFormat="1" applyFont="1" applyBorder="1" applyAlignment="1" applyProtection="1">
      <alignment horizontal="center" vertical="center"/>
      <protection locked="0"/>
    </xf>
    <xf numFmtId="0" fontId="29" fillId="0" borderId="0" xfId="0" applyFont="1"/>
    <xf numFmtId="0" fontId="13" fillId="0" borderId="1" xfId="4" applyFont="1" applyBorder="1" applyAlignment="1">
      <alignment horizontal="left" vertical="center" wrapText="1"/>
    </xf>
    <xf numFmtId="0" fontId="14" fillId="0" borderId="7" xfId="4" applyFont="1" applyBorder="1" applyAlignment="1">
      <alignment horizontal="center" vertical="center" wrapText="1"/>
    </xf>
    <xf numFmtId="49" fontId="14" fillId="0" borderId="7" xfId="4" applyNumberFormat="1" applyFont="1" applyBorder="1" applyAlignment="1">
      <alignment horizontal="center" vertical="center" wrapText="1"/>
    </xf>
    <xf numFmtId="165" fontId="14" fillId="0" borderId="7" xfId="4" applyNumberFormat="1" applyFont="1" applyBorder="1" applyAlignment="1">
      <alignment horizontal="left" vertical="center" wrapText="1"/>
    </xf>
    <xf numFmtId="0" fontId="14" fillId="0" borderId="7" xfId="4" applyFont="1" applyBorder="1" applyAlignment="1">
      <alignment horizontal="right" vertical="center" wrapText="1"/>
    </xf>
    <xf numFmtId="164" fontId="14" fillId="0" borderId="7" xfId="2" applyFont="1" applyBorder="1" applyAlignment="1">
      <alignment horizontal="right" vertical="center" wrapText="1"/>
    </xf>
    <xf numFmtId="164" fontId="19" fillId="0" borderId="7" xfId="2" applyFont="1" applyBorder="1" applyAlignment="1">
      <alignment horizontal="right" vertical="center" wrapText="1"/>
    </xf>
    <xf numFmtId="165" fontId="14" fillId="0" borderId="7" xfId="2" applyNumberFormat="1" applyFont="1" applyBorder="1" applyAlignment="1">
      <alignment horizontal="right" vertical="center" wrapText="1"/>
    </xf>
    <xf numFmtId="164" fontId="14" fillId="0" borderId="7" xfId="4" applyNumberFormat="1" applyFont="1" applyBorder="1" applyAlignment="1">
      <alignment vertical="center" wrapText="1"/>
    </xf>
    <xf numFmtId="0" fontId="12" fillId="0" borderId="8" xfId="1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/>
    <xf numFmtId="10" fontId="8" fillId="0" borderId="0" xfId="3" applyNumberFormat="1" applyFont="1" applyAlignment="1">
      <alignment horizontal="right" vertical="center"/>
    </xf>
    <xf numFmtId="165" fontId="8" fillId="0" borderId="0" xfId="3" applyNumberFormat="1" applyFont="1" applyAlignment="1">
      <alignment horizontal="left" vertical="center"/>
    </xf>
    <xf numFmtId="49" fontId="8" fillId="0" borderId="0" xfId="3" applyNumberFormat="1" applyFont="1" applyAlignment="1">
      <alignment horizontal="left" vertical="center"/>
    </xf>
    <xf numFmtId="0" fontId="5" fillId="0" borderId="0" xfId="4" applyFont="1" applyAlignment="1">
      <alignment horizontal="center" vertical="center"/>
    </xf>
    <xf numFmtId="165" fontId="9" fillId="0" borderId="18" xfId="4" applyNumberFormat="1" applyFont="1" applyBorder="1" applyAlignment="1">
      <alignment vertical="center"/>
    </xf>
    <xf numFmtId="165" fontId="9" fillId="0" borderId="7" xfId="4" applyNumberFormat="1" applyFont="1" applyBorder="1" applyAlignment="1">
      <alignment vertical="center"/>
    </xf>
    <xf numFmtId="165" fontId="9" fillId="0" borderId="7" xfId="4" applyNumberFormat="1" applyFont="1" applyBorder="1" applyAlignment="1">
      <alignment horizontal="left" vertical="center"/>
    </xf>
    <xf numFmtId="49" fontId="10" fillId="0" borderId="7" xfId="4" applyNumberFormat="1" applyFont="1" applyBorder="1" applyAlignment="1">
      <alignment horizontal="left" vertical="center"/>
    </xf>
    <xf numFmtId="49" fontId="9" fillId="0" borderId="17" xfId="4" applyNumberFormat="1" applyFont="1" applyBorder="1" applyAlignment="1">
      <alignment horizontal="left" vertical="center"/>
    </xf>
    <xf numFmtId="165" fontId="11" fillId="0" borderId="18" xfId="2" applyNumberFormat="1" applyFont="1" applyBorder="1" applyAlignment="1">
      <alignment horizontal="right" vertical="center"/>
    </xf>
    <xf numFmtId="0" fontId="5" fillId="0" borderId="7" xfId="4" applyFont="1" applyBorder="1" applyAlignment="1">
      <alignment horizontal="center" vertical="center"/>
    </xf>
    <xf numFmtId="0" fontId="11" fillId="0" borderId="7" xfId="4" applyFont="1" applyBorder="1" applyAlignment="1">
      <alignment vertical="center"/>
    </xf>
    <xf numFmtId="0" fontId="8" fillId="0" borderId="17" xfId="8" applyFont="1" applyBorder="1" applyAlignment="1">
      <alignment horizontal="center" vertical="center"/>
    </xf>
    <xf numFmtId="0" fontId="7" fillId="0" borderId="0" xfId="4" applyFont="1" applyAlignment="1">
      <alignment horizontal="left" vertical="center"/>
    </xf>
    <xf numFmtId="0" fontId="8" fillId="0" borderId="1" xfId="8" applyFont="1" applyBorder="1" applyAlignment="1">
      <alignment horizontal="center" vertical="center"/>
    </xf>
    <xf numFmtId="165" fontId="8" fillId="0" borderId="3" xfId="2" applyNumberFormat="1" applyFont="1" applyBorder="1" applyAlignment="1">
      <alignment horizontal="right" vertical="center"/>
    </xf>
    <xf numFmtId="165" fontId="8" fillId="0" borderId="13" xfId="2" applyNumberFormat="1" applyFont="1" applyBorder="1" applyAlignment="1">
      <alignment horizontal="right" vertical="center"/>
    </xf>
    <xf numFmtId="165" fontId="8" fillId="0" borderId="8" xfId="2" applyNumberFormat="1" applyFont="1" applyBorder="1" applyAlignment="1">
      <alignment horizontal="right" vertical="center"/>
    </xf>
    <xf numFmtId="0" fontId="5" fillId="0" borderId="8" xfId="4" applyFont="1" applyBorder="1" applyAlignment="1">
      <alignment horizontal="center" vertical="center"/>
    </xf>
    <xf numFmtId="0" fontId="7" fillId="0" borderId="8" xfId="4" applyFont="1" applyBorder="1" applyAlignment="1">
      <alignment horizontal="left" vertical="center"/>
    </xf>
    <xf numFmtId="0" fontId="8" fillId="0" borderId="12" xfId="8" applyFont="1" applyBorder="1" applyAlignment="1">
      <alignment horizontal="center" vertical="center"/>
    </xf>
    <xf numFmtId="0" fontId="7" fillId="0" borderId="13" xfId="4" applyFont="1" applyBorder="1" applyAlignment="1">
      <alignment horizontal="right" vertical="center"/>
    </xf>
    <xf numFmtId="0" fontId="7" fillId="0" borderId="8" xfId="4" applyFont="1" applyBorder="1" applyAlignment="1">
      <alignment horizontal="right" vertical="center"/>
    </xf>
    <xf numFmtId="0" fontId="7" fillId="0" borderId="8" xfId="4" applyFont="1" applyBorder="1" applyAlignment="1">
      <alignment horizontal="center" vertical="center"/>
    </xf>
    <xf numFmtId="0" fontId="7" fillId="0" borderId="12" xfId="4" applyFont="1" applyBorder="1" applyAlignment="1">
      <alignment horizontal="center" vertical="center"/>
    </xf>
    <xf numFmtId="49" fontId="8" fillId="0" borderId="7" xfId="8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4" applyFont="1" applyAlignment="1">
      <alignment horizontal="center" vertical="center"/>
    </xf>
    <xf numFmtId="49" fontId="8" fillId="0" borderId="0" xfId="8" applyNumberFormat="1" applyFont="1" applyAlignment="1">
      <alignment horizontal="left" vertical="center"/>
    </xf>
    <xf numFmtId="165" fontId="8" fillId="0" borderId="16" xfId="2" applyNumberFormat="1" applyFont="1" applyBorder="1" applyAlignment="1">
      <alignment horizontal="right" vertical="center"/>
    </xf>
    <xf numFmtId="0" fontId="5" fillId="0" borderId="15" xfId="4" applyFont="1" applyBorder="1" applyAlignment="1">
      <alignment horizontal="center" vertical="center"/>
    </xf>
    <xf numFmtId="49" fontId="8" fillId="0" borderId="15" xfId="8" applyNumberFormat="1" applyFont="1" applyBorder="1" applyAlignment="1">
      <alignment horizontal="left" vertical="center"/>
    </xf>
    <xf numFmtId="0" fontId="8" fillId="0" borderId="14" xfId="8" applyFont="1" applyBorder="1" applyAlignment="1">
      <alignment horizontal="center" vertical="center"/>
    </xf>
    <xf numFmtId="49" fontId="8" fillId="0" borderId="8" xfId="8" applyNumberFormat="1" applyFont="1" applyBorder="1" applyAlignment="1">
      <alignment horizontal="left" vertical="center"/>
    </xf>
    <xf numFmtId="0" fontId="12" fillId="0" borderId="15" xfId="0" applyFont="1" applyBorder="1"/>
    <xf numFmtId="0" fontId="11" fillId="0" borderId="8" xfId="4" applyFont="1" applyBorder="1" applyAlignment="1">
      <alignment horizontal="left" vertical="center"/>
    </xf>
    <xf numFmtId="0" fontId="3" fillId="0" borderId="0" xfId="4" applyFont="1" applyAlignment="1">
      <alignment vertical="center" wrapText="1"/>
    </xf>
    <xf numFmtId="0" fontId="4" fillId="0" borderId="0" xfId="4" applyFont="1" applyAlignment="1">
      <alignment horizontal="center" vertical="center" wrapText="1"/>
    </xf>
    <xf numFmtId="0" fontId="12" fillId="0" borderId="0" xfId="0" applyFont="1" applyAlignment="1">
      <alignment wrapText="1"/>
    </xf>
    <xf numFmtId="165" fontId="11" fillId="0" borderId="0" xfId="4" applyNumberFormat="1" applyFont="1" applyAlignment="1">
      <alignment horizontal="right" vertical="center"/>
    </xf>
    <xf numFmtId="0" fontId="17" fillId="0" borderId="0" xfId="1" applyFont="1" applyAlignment="1">
      <alignment vertical="center"/>
    </xf>
    <xf numFmtId="165" fontId="11" fillId="0" borderId="0" xfId="4" applyNumberFormat="1" applyFont="1" applyAlignment="1">
      <alignment horizontal="left" vertical="center"/>
    </xf>
    <xf numFmtId="169" fontId="13" fillId="0" borderId="6" xfId="2" applyNumberFormat="1" applyFont="1" applyBorder="1" applyAlignment="1">
      <alignment horizontal="center" vertical="center" wrapText="1"/>
    </xf>
    <xf numFmtId="169" fontId="13" fillId="0" borderId="4" xfId="2" applyNumberFormat="1" applyFont="1" applyBorder="1" applyAlignment="1">
      <alignment horizontal="center" vertical="center" wrapText="1"/>
    </xf>
    <xf numFmtId="169" fontId="13" fillId="0" borderId="5" xfId="2" applyNumberFormat="1" applyFont="1" applyBorder="1" applyAlignment="1">
      <alignment horizontal="center" vertical="center" wrapText="1"/>
    </xf>
    <xf numFmtId="169" fontId="13" fillId="0" borderId="3" xfId="2" applyNumberFormat="1" applyFont="1" applyBorder="1" applyAlignment="1">
      <alignment horizontal="center" vertical="center" wrapText="1"/>
    </xf>
    <xf numFmtId="169" fontId="13" fillId="0" borderId="1" xfId="2" applyNumberFormat="1" applyFont="1" applyBorder="1" applyAlignment="1">
      <alignment horizontal="center" vertical="center" wrapText="1"/>
    </xf>
    <xf numFmtId="0" fontId="13" fillId="0" borderId="4" xfId="4" applyFont="1" applyBorder="1" applyAlignment="1">
      <alignment horizontal="center" vertical="center" wrapText="1"/>
    </xf>
    <xf numFmtId="0" fontId="13" fillId="0" borderId="0" xfId="4" applyFont="1" applyAlignment="1">
      <alignment horizontal="center" vertical="center" wrapText="1"/>
    </xf>
    <xf numFmtId="165" fontId="13" fillId="0" borderId="0" xfId="4" applyNumberFormat="1" applyFont="1" applyAlignment="1">
      <alignment horizontal="center" vertical="center" wrapText="1"/>
    </xf>
    <xf numFmtId="165" fontId="13" fillId="0" borderId="0" xfId="4" applyNumberFormat="1" applyFont="1" applyAlignment="1">
      <alignment horizontal="left" vertical="center" wrapText="1"/>
    </xf>
    <xf numFmtId="49" fontId="13" fillId="0" borderId="0" xfId="4" applyNumberFormat="1" applyFont="1" applyAlignment="1">
      <alignment horizontal="left" vertical="center" wrapText="1"/>
    </xf>
    <xf numFmtId="0" fontId="13" fillId="0" borderId="0" xfId="4" applyFont="1" applyAlignment="1">
      <alignment horizontal="left" vertical="center" wrapText="1"/>
    </xf>
    <xf numFmtId="0" fontId="3" fillId="0" borderId="2" xfId="4" applyFont="1" applyBorder="1" applyAlignment="1">
      <alignment horizontal="center" vertical="center" wrapText="1"/>
    </xf>
    <xf numFmtId="0" fontId="5" fillId="0" borderId="0" xfId="4" applyFont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165" fontId="15" fillId="0" borderId="0" xfId="0" applyNumberFormat="1" applyFont="1" applyFill="1" applyAlignment="1">
      <alignment horizontal="left" vertical="center" wrapText="1"/>
    </xf>
    <xf numFmtId="165" fontId="15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 horizontal="right" vertical="center" wrapText="1"/>
    </xf>
    <xf numFmtId="0" fontId="15" fillId="0" borderId="3" xfId="0" applyFont="1" applyFill="1" applyBorder="1" applyAlignment="1">
      <alignment horizontal="right" vertical="center" wrapText="1"/>
    </xf>
    <xf numFmtId="165" fontId="15" fillId="0" borderId="0" xfId="2" applyNumberFormat="1" applyFont="1" applyFill="1" applyAlignment="1" applyProtection="1">
      <alignment horizontal="right" vertical="center" wrapText="1"/>
      <protection locked="0"/>
    </xf>
    <xf numFmtId="165" fontId="15" fillId="0" borderId="3" xfId="2" applyNumberFormat="1" applyFont="1" applyFill="1" applyBorder="1" applyAlignment="1">
      <alignment horizontal="right" vertical="center" wrapText="1"/>
    </xf>
    <xf numFmtId="165" fontId="16" fillId="0" borderId="3" xfId="2" applyNumberFormat="1" applyFont="1" applyFill="1" applyBorder="1" applyAlignment="1">
      <alignment vertical="center" wrapText="1"/>
    </xf>
    <xf numFmtId="0" fontId="12" fillId="0" borderId="0" xfId="0" applyFont="1" applyFill="1" applyAlignment="1">
      <alignment wrapText="1"/>
    </xf>
    <xf numFmtId="0" fontId="14" fillId="0" borderId="7" xfId="4" applyFont="1" applyFill="1" applyBorder="1" applyAlignment="1">
      <alignment horizontal="center" vertical="center" wrapText="1"/>
    </xf>
    <xf numFmtId="49" fontId="14" fillId="0" borderId="7" xfId="4" applyNumberFormat="1" applyFont="1" applyFill="1" applyBorder="1" applyAlignment="1">
      <alignment horizontal="center" vertical="center" wrapText="1"/>
    </xf>
    <xf numFmtId="165" fontId="14" fillId="0" borderId="7" xfId="4" applyNumberFormat="1" applyFont="1" applyFill="1" applyBorder="1" applyAlignment="1">
      <alignment horizontal="left" vertical="center" wrapText="1"/>
    </xf>
    <xf numFmtId="165" fontId="14" fillId="0" borderId="7" xfId="4" applyNumberFormat="1" applyFont="1" applyFill="1" applyBorder="1" applyAlignment="1">
      <alignment horizontal="center" vertical="center" wrapText="1"/>
    </xf>
    <xf numFmtId="0" fontId="14" fillId="0" borderId="7" xfId="4" applyFont="1" applyFill="1" applyBorder="1" applyAlignment="1">
      <alignment horizontal="right" vertical="center" wrapText="1"/>
    </xf>
    <xf numFmtId="164" fontId="14" fillId="0" borderId="7" xfId="2" applyFont="1" applyFill="1" applyBorder="1" applyAlignment="1">
      <alignment horizontal="right" vertical="center" wrapText="1"/>
    </xf>
    <xf numFmtId="164" fontId="19" fillId="0" borderId="7" xfId="2" applyFont="1" applyFill="1" applyBorder="1" applyAlignment="1">
      <alignment horizontal="right" vertical="center" wrapText="1"/>
    </xf>
    <xf numFmtId="165" fontId="14" fillId="0" borderId="7" xfId="2" applyNumberFormat="1" applyFont="1" applyFill="1" applyBorder="1" applyAlignment="1">
      <alignment horizontal="right" vertical="center" wrapText="1"/>
    </xf>
    <xf numFmtId="164" fontId="14" fillId="0" borderId="7" xfId="4" applyNumberFormat="1" applyFont="1" applyFill="1" applyBorder="1" applyAlignment="1">
      <alignment vertical="center" wrapText="1"/>
    </xf>
    <xf numFmtId="0" fontId="14" fillId="0" borderId="0" xfId="4" applyFont="1" applyFill="1" applyBorder="1" applyAlignment="1">
      <alignment horizontal="center" vertical="center" wrapText="1"/>
    </xf>
    <xf numFmtId="49" fontId="14" fillId="0" borderId="0" xfId="4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4" fillId="0" borderId="0" xfId="4" applyFont="1" applyFill="1" applyAlignment="1">
      <alignment horizontal="center" vertical="center" wrapText="1"/>
    </xf>
    <xf numFmtId="49" fontId="14" fillId="0" borderId="0" xfId="4" applyNumberFormat="1" applyFont="1" applyFill="1" applyAlignment="1">
      <alignment horizontal="center" vertical="center" wrapText="1"/>
    </xf>
    <xf numFmtId="49" fontId="28" fillId="0" borderId="7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15" fillId="0" borderId="0" xfId="0" applyFont="1" applyFill="1"/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165" fontId="15" fillId="0" borderId="9" xfId="0" applyNumberFormat="1" applyFont="1" applyFill="1" applyBorder="1" applyAlignment="1">
      <alignment horizontal="left" vertical="center" wrapText="1"/>
    </xf>
    <xf numFmtId="170" fontId="24" fillId="0" borderId="0" xfId="0" applyNumberFormat="1" applyFont="1" applyFill="1" applyAlignment="1">
      <alignment horizontal="left" vertical="center" wrapText="1"/>
    </xf>
    <xf numFmtId="170" fontId="24" fillId="0" borderId="0" xfId="0" applyNumberFormat="1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wrapText="1"/>
    </xf>
    <xf numFmtId="0" fontId="24" fillId="0" borderId="0" xfId="0" applyFont="1" applyFill="1" applyAlignment="1">
      <alignment horizontal="center" wrapText="1"/>
    </xf>
    <xf numFmtId="0" fontId="24" fillId="0" borderId="0" xfId="0" applyFont="1" applyFill="1" applyAlignment="1">
      <alignment vertical="center" wrapText="1"/>
    </xf>
    <xf numFmtId="165" fontId="15" fillId="0" borderId="0" xfId="0" applyNumberFormat="1" applyFont="1" applyFill="1" applyAlignment="1">
      <alignment horizontal="left" vertical="center"/>
    </xf>
    <xf numFmtId="165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 vertical="center" wrapText="1"/>
    </xf>
    <xf numFmtId="165" fontId="15" fillId="0" borderId="0" xfId="0" applyNumberFormat="1" applyFont="1" applyFill="1" applyBorder="1" applyAlignment="1">
      <alignment horizontal="left" vertical="center" wrapText="1"/>
    </xf>
    <xf numFmtId="165" fontId="15" fillId="0" borderId="0" xfId="0" applyNumberFormat="1" applyFont="1" applyFill="1" applyBorder="1" applyAlignment="1">
      <alignment horizontal="center" vertical="center" wrapText="1"/>
    </xf>
    <xf numFmtId="165" fontId="15" fillId="0" borderId="0" xfId="2" applyNumberFormat="1" applyFont="1" applyFill="1" applyBorder="1" applyAlignment="1" applyProtection="1">
      <alignment horizontal="right" vertical="center" wrapText="1"/>
      <protection locked="0"/>
    </xf>
    <xf numFmtId="165" fontId="15" fillId="0" borderId="3" xfId="2" applyNumberFormat="1" applyFont="1" applyFill="1" applyBorder="1" applyAlignment="1" applyProtection="1">
      <alignment horizontal="right" vertical="center" wrapText="1"/>
    </xf>
    <xf numFmtId="165" fontId="16" fillId="0" borderId="3" xfId="2" applyNumberFormat="1" applyFont="1" applyFill="1" applyBorder="1" applyAlignment="1" applyProtection="1">
      <alignment vertic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164" fontId="14" fillId="0" borderId="7" xfId="2" applyFont="1" applyFill="1" applyBorder="1" applyAlignment="1" applyProtection="1">
      <alignment horizontal="right" vertical="center" wrapText="1"/>
    </xf>
    <xf numFmtId="164" fontId="19" fillId="0" borderId="7" xfId="2" applyFont="1" applyFill="1" applyBorder="1" applyAlignment="1" applyProtection="1">
      <alignment horizontal="right" vertical="center" wrapText="1"/>
    </xf>
    <xf numFmtId="165" fontId="14" fillId="0" borderId="7" xfId="2" applyNumberFormat="1" applyFont="1" applyFill="1" applyBorder="1" applyAlignment="1" applyProtection="1">
      <alignment horizontal="right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170" fontId="24" fillId="0" borderId="0" xfId="0" applyNumberFormat="1" applyFont="1" applyFill="1" applyBorder="1" applyAlignment="1">
      <alignment horizontal="left" vertical="center" wrapText="1"/>
    </xf>
    <xf numFmtId="170" fontId="24" fillId="0" borderId="0" xfId="0" applyNumberFormat="1" applyFont="1" applyFill="1" applyBorder="1" applyAlignment="1">
      <alignment horizontal="center" vertical="center" wrapText="1"/>
    </xf>
    <xf numFmtId="165" fontId="15" fillId="0" borderId="0" xfId="0" applyNumberFormat="1" applyFont="1" applyAlignment="1">
      <alignment horizontal="center" vertical="center"/>
    </xf>
    <xf numFmtId="165" fontId="15" fillId="0" borderId="0" xfId="0" applyNumberFormat="1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 wrapText="1"/>
    </xf>
    <xf numFmtId="0" fontId="12" fillId="0" borderId="8" xfId="1" applyFont="1" applyFill="1" applyBorder="1" applyAlignment="1">
      <alignment vertical="center" wrapText="1"/>
    </xf>
    <xf numFmtId="165" fontId="14" fillId="0" borderId="7" xfId="4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left" vertical="top"/>
    </xf>
    <xf numFmtId="0" fontId="30" fillId="0" borderId="0" xfId="3" applyFont="1" applyAlignment="1">
      <alignment horizontal="left" wrapText="1"/>
    </xf>
    <xf numFmtId="49" fontId="8" fillId="0" borderId="0" xfId="3" applyNumberFormat="1" applyFont="1" applyAlignment="1">
      <alignment horizontal="left" vertical="center"/>
    </xf>
    <xf numFmtId="0" fontId="2" fillId="0" borderId="0" xfId="3" applyFont="1" applyAlignment="1">
      <alignment horizontal="center"/>
    </xf>
    <xf numFmtId="0" fontId="3" fillId="0" borderId="0" xfId="4" applyFont="1" applyAlignment="1">
      <alignment vertical="center" wrapText="1"/>
    </xf>
    <xf numFmtId="0" fontId="3" fillId="0" borderId="10" xfId="4" applyFont="1" applyBorder="1" applyAlignment="1">
      <alignment vertical="center" wrapText="1"/>
    </xf>
    <xf numFmtId="0" fontId="5" fillId="0" borderId="0" xfId="4" applyFont="1" applyAlignment="1">
      <alignment horizontal="center" vertical="center"/>
    </xf>
    <xf numFmtId="0" fontId="3" fillId="0" borderId="0" xfId="4" applyFont="1" applyAlignment="1">
      <alignment horizontal="center" vertical="center" wrapText="1"/>
    </xf>
    <xf numFmtId="0" fontId="30" fillId="0" borderId="0" xfId="0" applyFont="1" applyAlignment="1">
      <alignment horizontal="left" wrapText="1"/>
    </xf>
    <xf numFmtId="49" fontId="8" fillId="0" borderId="10" xfId="3" applyNumberFormat="1" applyFont="1" applyBorder="1" applyAlignment="1">
      <alignment horizontal="center"/>
    </xf>
    <xf numFmtId="49" fontId="7" fillId="0" borderId="0" xfId="4" applyNumberFormat="1" applyFont="1" applyAlignment="1">
      <alignment horizontal="center" vertical="center"/>
    </xf>
    <xf numFmtId="0" fontId="3" fillId="0" borderId="19" xfId="4" applyFont="1" applyBorder="1" applyAlignment="1">
      <alignment horizontal="left" vertical="center" wrapText="1"/>
    </xf>
    <xf numFmtId="0" fontId="3" fillId="0" borderId="10" xfId="4" applyFont="1" applyBorder="1" applyAlignment="1">
      <alignment horizontal="left" vertical="center" wrapText="1"/>
    </xf>
    <xf numFmtId="49" fontId="7" fillId="0" borderId="11" xfId="4" applyNumberFormat="1" applyFont="1" applyBorder="1" applyAlignment="1">
      <alignment horizontal="left" vertical="center"/>
    </xf>
    <xf numFmtId="0" fontId="31" fillId="0" borderId="0" xfId="0" applyFont="1" applyAlignment="1">
      <alignment horizontal="center" vertical="top"/>
    </xf>
    <xf numFmtId="0" fontId="2" fillId="0" borderId="0" xfId="3" applyFont="1" applyAlignment="1">
      <alignment horizontal="center" wrapText="1"/>
    </xf>
    <xf numFmtId="0" fontId="29" fillId="0" borderId="0" xfId="0" applyFont="1" applyAlignment="1">
      <alignment horizontal="left" wrapText="1"/>
    </xf>
    <xf numFmtId="49" fontId="32" fillId="0" borderId="0" xfId="4" applyNumberFormat="1" applyFont="1" applyAlignment="1">
      <alignment horizontal="center" vertical="center"/>
    </xf>
    <xf numFmtId="0" fontId="11" fillId="0" borderId="7" xfId="4" applyFont="1" applyBorder="1" applyAlignment="1">
      <alignment horizontal="center" vertical="center"/>
    </xf>
    <xf numFmtId="0" fontId="7" fillId="0" borderId="7" xfId="4" applyFont="1" applyBorder="1" applyAlignment="1">
      <alignment horizontal="left" vertical="center"/>
    </xf>
    <xf numFmtId="0" fontId="7" fillId="0" borderId="0" xfId="4" applyFont="1" applyAlignment="1">
      <alignment horizontal="left" vertical="center" wrapText="1"/>
    </xf>
    <xf numFmtId="0" fontId="7" fillId="0" borderId="8" xfId="4" applyFont="1" applyBorder="1" applyAlignment="1">
      <alignment horizontal="left" vertical="center"/>
    </xf>
    <xf numFmtId="0" fontId="7" fillId="0" borderId="15" xfId="4" applyFont="1" applyBorder="1" applyAlignment="1">
      <alignment horizontal="left" vertical="center"/>
    </xf>
    <xf numFmtId="0" fontId="18" fillId="0" borderId="0" xfId="6" applyFont="1" applyAlignment="1">
      <alignment horizontal="left" vertical="center" wrapText="1"/>
    </xf>
    <xf numFmtId="0" fontId="5" fillId="0" borderId="0" xfId="4" applyFont="1" applyAlignment="1">
      <alignment horizontal="center" vertical="center" wrapText="1"/>
    </xf>
    <xf numFmtId="0" fontId="3" fillId="0" borderId="12" xfId="4" applyFont="1" applyBorder="1" applyAlignment="1">
      <alignment horizontal="center" vertical="center" wrapText="1"/>
    </xf>
    <xf numFmtId="0" fontId="3" fillId="0" borderId="8" xfId="4" applyFont="1" applyBorder="1" applyAlignment="1">
      <alignment horizontal="center" vertical="center" wrapText="1"/>
    </xf>
    <xf numFmtId="0" fontId="3" fillId="0" borderId="13" xfId="4" applyFont="1" applyBorder="1" applyAlignment="1">
      <alignment horizontal="center" vertical="center" wrapText="1"/>
    </xf>
    <xf numFmtId="0" fontId="3" fillId="0" borderId="20" xfId="4" applyFont="1" applyBorder="1" applyAlignment="1">
      <alignment horizontal="center" vertical="center" wrapText="1"/>
    </xf>
    <xf numFmtId="0" fontId="3" fillId="0" borderId="21" xfId="4" applyFont="1" applyBorder="1" applyAlignment="1">
      <alignment horizontal="center" vertical="center" wrapText="1"/>
    </xf>
    <xf numFmtId="0" fontId="3" fillId="0" borderId="22" xfId="4" applyFont="1" applyBorder="1" applyAlignment="1">
      <alignment horizontal="center" vertical="center" wrapText="1"/>
    </xf>
  </cellXfs>
  <cellStyles count="204">
    <cellStyle name="Excel Built-in Excel Built-in Excel Built-in Excel Built-in Excel Built-in Excel Built-in Excel Built-in Excel Built-in Excel Built-in Excel Built-in Excel Built-in Excel Built-in Normal" xfId="1" xr:uid="{00000000-0005-0000-0000-000000000000}"/>
    <cellStyle name="Excel Built-in Excel Built-in Excel Built-in Excel Built-in Excel Built-in Excel Built-in Excel Built-in Excel Built-in Excel Built-in Excel Built-in Excel Built-in měny 2" xfId="2" xr:uid="{00000000-0005-0000-0000-000001000000}"/>
    <cellStyle name="Excel Built-in Excel Built-in Excel Built-in Excel Built-in Excel Built-in Excel Built-in Excel Built-in Excel Built-in Excel Built-in Excel Built-in Excel Built-in Normal 2" xfId="3" xr:uid="{00000000-0005-0000-0000-000002000000}"/>
    <cellStyle name="Excel Built-in Excel Built-in Excel Built-in Excel Built-in Excel Built-in Excel Built-in Excel Built-in Excel Built-in Excel Built-in Excel Built-in Excel Built-in normální 2" xfId="4" xr:uid="{00000000-0005-0000-0000-000003000000}"/>
    <cellStyle name="Excel Built-in Excel Built-in Excel Built-in Excel Built-in Excel Built-in Excel Built-in Excel Built-in Normální 3" xfId="5" xr:uid="{00000000-0005-0000-0000-000004000000}"/>
    <cellStyle name="Excel Built-in Normal" xfId="6" xr:uid="{00000000-0005-0000-0000-000005000000}"/>
    <cellStyle name="Hypertextový odkaz" xfId="12" builtinId="8" hidden="1"/>
    <cellStyle name="Hypertextový odkaz" xfId="14" builtinId="8" hidden="1"/>
    <cellStyle name="Hypertextový odkaz" xfId="16" builtinId="8" hidden="1"/>
    <cellStyle name="Hypertextový odkaz" xfId="18" builtinId="8" hidden="1"/>
    <cellStyle name="Hypertextový odkaz" xfId="20" builtinId="8" hidden="1"/>
    <cellStyle name="Hypertextový odkaz" xfId="22" builtinId="8" hidden="1"/>
    <cellStyle name="Hypertextový odkaz" xfId="24" builtinId="8" hidden="1"/>
    <cellStyle name="Hypertextový odkaz" xfId="26" builtinId="8" hidden="1"/>
    <cellStyle name="Hypertextový odkaz" xfId="28" builtinId="8" hidden="1"/>
    <cellStyle name="Hypertextový odkaz" xfId="30" builtinId="8" hidden="1"/>
    <cellStyle name="Hypertextový odkaz" xfId="32" builtinId="8" hidden="1"/>
    <cellStyle name="Hypertextový odkaz" xfId="34" builtinId="8" hidden="1"/>
    <cellStyle name="Hypertextový odkaz" xfId="36" builtinId="8" hidden="1"/>
    <cellStyle name="Hypertextový odkaz" xfId="38" builtinId="8" hidden="1"/>
    <cellStyle name="Hypertextový odkaz" xfId="40" builtinId="8" hidden="1"/>
    <cellStyle name="Hypertextový odkaz" xfId="42" builtinId="8" hidden="1"/>
    <cellStyle name="Hypertextový odkaz" xfId="44" builtinId="8" hidden="1"/>
    <cellStyle name="Hypertextový odkaz" xfId="46" builtinId="8" hidden="1"/>
    <cellStyle name="Hypertextový odkaz" xfId="48" builtinId="8" hidden="1"/>
    <cellStyle name="Hypertextový odkaz" xfId="50" builtinId="8" hidden="1"/>
    <cellStyle name="Hypertextový odkaz" xfId="52" builtinId="8" hidden="1"/>
    <cellStyle name="Hypertextový odkaz" xfId="54" builtinId="8" hidden="1"/>
    <cellStyle name="Hypertextový odkaz" xfId="56" builtinId="8" hidden="1"/>
    <cellStyle name="Hypertextový odkaz" xfId="58" builtinId="8" hidden="1"/>
    <cellStyle name="Hypertextový odkaz" xfId="60" builtinId="8" hidden="1"/>
    <cellStyle name="Hypertextový odkaz" xfId="62" builtinId="8" hidden="1"/>
    <cellStyle name="Hypertextový odkaz" xfId="64" builtinId="8" hidden="1"/>
    <cellStyle name="Hypertextový odkaz" xfId="66" builtinId="8" hidden="1"/>
    <cellStyle name="Hypertextový odkaz" xfId="68" builtinId="8" hidden="1"/>
    <cellStyle name="Hypertextový odkaz" xfId="70" builtinId="8" hidden="1"/>
    <cellStyle name="Hypertextový odkaz" xfId="72" builtinId="8" hidden="1"/>
    <cellStyle name="Hypertextový odkaz" xfId="74" builtinId="8" hidden="1"/>
    <cellStyle name="Hypertextový odkaz" xfId="76" builtinId="8" hidden="1"/>
    <cellStyle name="Hypertextový odkaz" xfId="78" builtinId="8" hidden="1"/>
    <cellStyle name="Hypertextový odkaz" xfId="80" builtinId="8" hidden="1"/>
    <cellStyle name="Hypertextový odkaz" xfId="82" builtinId="8" hidden="1"/>
    <cellStyle name="Hypertextový odkaz" xfId="84" builtinId="8" hidden="1"/>
    <cellStyle name="Hypertextový odkaz" xfId="86" builtinId="8" hidden="1"/>
    <cellStyle name="Hypertextový odkaz" xfId="88" builtinId="8" hidden="1"/>
    <cellStyle name="Hypertextový odkaz" xfId="90" builtinId="8" hidden="1"/>
    <cellStyle name="Hypertextový odkaz" xfId="92" builtinId="8" hidden="1"/>
    <cellStyle name="Hypertextový odkaz" xfId="94" builtinId="8" hidden="1"/>
    <cellStyle name="Hypertextový odkaz" xfId="96" builtinId="8" hidden="1"/>
    <cellStyle name="Hypertextový odkaz" xfId="98" builtinId="8" hidden="1"/>
    <cellStyle name="Hypertextový odkaz" xfId="100" builtinId="8" hidden="1"/>
    <cellStyle name="Hypertextový odkaz" xfId="102" builtinId="8" hidden="1"/>
    <cellStyle name="Hypertextový odkaz" xfId="104" builtinId="8" hidden="1"/>
    <cellStyle name="Hypertextový odkaz" xfId="106" builtinId="8" hidden="1"/>
    <cellStyle name="Hypertextový odkaz" xfId="108" builtinId="8" hidden="1"/>
    <cellStyle name="Hypertextový odkaz" xfId="110" builtinId="8" hidden="1"/>
    <cellStyle name="Hypertextový odkaz" xfId="112" builtinId="8" hidden="1"/>
    <cellStyle name="Hypertextový odkaz" xfId="114" builtinId="8" hidden="1"/>
    <cellStyle name="Hypertextový odkaz" xfId="116" builtinId="8" hidden="1"/>
    <cellStyle name="Hypertextový odkaz" xfId="118" builtinId="8" hidden="1"/>
    <cellStyle name="Hypertextový odkaz" xfId="120" builtinId="8" hidden="1"/>
    <cellStyle name="Hypertextový odkaz" xfId="122" builtinId="8" hidden="1"/>
    <cellStyle name="Hypertextový odkaz" xfId="124" builtinId="8" hidden="1"/>
    <cellStyle name="Hypertextový odkaz" xfId="126" builtinId="8" hidden="1"/>
    <cellStyle name="Hypertextový odkaz" xfId="128" builtinId="8" hidden="1"/>
    <cellStyle name="Hypertextový odkaz" xfId="130" builtinId="8" hidden="1"/>
    <cellStyle name="Hypertextový odkaz" xfId="132" builtinId="8" hidden="1"/>
    <cellStyle name="Hypertextový odkaz" xfId="134" builtinId="8" hidden="1"/>
    <cellStyle name="Hypertextový odkaz" xfId="136" builtinId="8" hidden="1"/>
    <cellStyle name="Hypertextový odkaz" xfId="138" builtinId="8" hidden="1"/>
    <cellStyle name="Hypertextový odkaz" xfId="140" builtinId="8" hidden="1"/>
    <cellStyle name="Hypertextový odkaz" xfId="142" builtinId="8" hidden="1"/>
    <cellStyle name="Hypertextový odkaz" xfId="144" builtinId="8" hidden="1"/>
    <cellStyle name="Hypertextový odkaz" xfId="146" builtinId="8" hidden="1"/>
    <cellStyle name="Hypertextový odkaz" xfId="148" builtinId="8" hidden="1"/>
    <cellStyle name="Hypertextový odkaz" xfId="150" builtinId="8" hidden="1"/>
    <cellStyle name="Hypertextový odkaz" xfId="152" builtinId="8" hidden="1"/>
    <cellStyle name="Hypertextový odkaz" xfId="154" builtinId="8" hidden="1"/>
    <cellStyle name="Hypertextový odkaz" xfId="156" builtinId="8" hidden="1"/>
    <cellStyle name="Hypertextový odkaz" xfId="158" builtinId="8" hidden="1"/>
    <cellStyle name="Hypertextový odkaz" xfId="160" builtinId="8" hidden="1"/>
    <cellStyle name="Hypertextový odkaz" xfId="162" builtinId="8" hidden="1"/>
    <cellStyle name="Hypertextový odkaz" xfId="164" builtinId="8" hidden="1"/>
    <cellStyle name="Hypertextový odkaz" xfId="166" builtinId="8" hidden="1"/>
    <cellStyle name="Hypertextový odkaz" xfId="168" builtinId="8" hidden="1"/>
    <cellStyle name="Hypertextový odkaz" xfId="170" builtinId="8" hidden="1"/>
    <cellStyle name="Hypertextový odkaz" xfId="172" builtinId="8" hidden="1"/>
    <cellStyle name="Hypertextový odkaz" xfId="174" builtinId="8" hidden="1"/>
    <cellStyle name="Hypertextový odkaz" xfId="176" builtinId="8" hidden="1"/>
    <cellStyle name="Hypertextový odkaz" xfId="178" builtinId="8" hidden="1"/>
    <cellStyle name="Hypertextový odkaz" xfId="180" builtinId="8" hidden="1"/>
    <cellStyle name="Hypertextový odkaz" xfId="182" builtinId="8" hidden="1"/>
    <cellStyle name="Hypertextový odkaz" xfId="184" builtinId="8" hidden="1"/>
    <cellStyle name="Hypertextový odkaz" xfId="186" builtinId="8" hidden="1"/>
    <cellStyle name="Hypertextový odkaz" xfId="188" builtinId="8" hidden="1"/>
    <cellStyle name="Hypertextový odkaz" xfId="190" builtinId="8" hidden="1"/>
    <cellStyle name="Hypertextový odkaz" xfId="192" builtinId="8" hidden="1"/>
    <cellStyle name="Hypertextový odkaz" xfId="194" builtinId="8" hidden="1"/>
    <cellStyle name="Hypertextový odkaz" xfId="196" builtinId="8" hidden="1"/>
    <cellStyle name="Hypertextový odkaz" xfId="198" builtinId="8" hidden="1"/>
    <cellStyle name="Hypertextový odkaz" xfId="200" builtinId="8" hidden="1"/>
    <cellStyle name="Hypertextový odkaz" xfId="202" builtinId="8" hidden="1"/>
    <cellStyle name="měny 2" xfId="7" xr:uid="{00000000-0005-0000-0000-0000C6000000}"/>
    <cellStyle name="Normal 2" xfId="8" xr:uid="{00000000-0005-0000-0000-0000C8000000}"/>
    <cellStyle name="Normal 3" xfId="9" xr:uid="{00000000-0005-0000-0000-0000C9000000}"/>
    <cellStyle name="Normální" xfId="0" builtinId="0"/>
    <cellStyle name="Normální 2" xfId="10" xr:uid="{00000000-0005-0000-0000-0000CA000000}"/>
    <cellStyle name="Normální 3" xfId="11" xr:uid="{00000000-0005-0000-0000-0000CB000000}"/>
    <cellStyle name="Použitý hypertextový odkaz" xfId="13" builtinId="9" hidden="1"/>
    <cellStyle name="Použitý hypertextový odkaz" xfId="15" builtinId="9" hidden="1"/>
    <cellStyle name="Použitý hypertextový odkaz" xfId="17" builtinId="9" hidden="1"/>
    <cellStyle name="Použitý hypertextový odkaz" xfId="19" builtinId="9" hidden="1"/>
    <cellStyle name="Použitý hypertextový odkaz" xfId="21" builtinId="9" hidden="1"/>
    <cellStyle name="Použitý hypertextový odkaz" xfId="23" builtinId="9" hidden="1"/>
    <cellStyle name="Použitý hypertextový odkaz" xfId="25" builtinId="9" hidden="1"/>
    <cellStyle name="Použitý hypertextový odkaz" xfId="27" builtinId="9" hidden="1"/>
    <cellStyle name="Použitý hypertextový odkaz" xfId="29" builtinId="9" hidden="1"/>
    <cellStyle name="Použitý hypertextový odkaz" xfId="31" builtinId="9" hidden="1"/>
    <cellStyle name="Použitý hypertextový odkaz" xfId="33" builtinId="9" hidden="1"/>
    <cellStyle name="Použitý hypertextový odkaz" xfId="35" builtinId="9" hidden="1"/>
    <cellStyle name="Použitý hypertextový odkaz" xfId="37" builtinId="9" hidden="1"/>
    <cellStyle name="Použitý hypertextový odkaz" xfId="39" builtinId="9" hidden="1"/>
    <cellStyle name="Použitý hypertextový odkaz" xfId="41" builtinId="9" hidden="1"/>
    <cellStyle name="Použitý hypertextový odkaz" xfId="43" builtinId="9" hidden="1"/>
    <cellStyle name="Použitý hypertextový odkaz" xfId="45" builtinId="9" hidden="1"/>
    <cellStyle name="Použitý hypertextový odkaz" xfId="47" builtinId="9" hidden="1"/>
    <cellStyle name="Použitý hypertextový odkaz" xfId="49" builtinId="9" hidden="1"/>
    <cellStyle name="Použitý hypertextový odkaz" xfId="51" builtinId="9" hidden="1"/>
    <cellStyle name="Použitý hypertextový odkaz" xfId="53" builtinId="9" hidden="1"/>
    <cellStyle name="Použitý hypertextový odkaz" xfId="55" builtinId="9" hidden="1"/>
    <cellStyle name="Použitý hypertextový odkaz" xfId="57" builtinId="9" hidden="1"/>
    <cellStyle name="Použitý hypertextový odkaz" xfId="59" builtinId="9" hidden="1"/>
    <cellStyle name="Použitý hypertextový odkaz" xfId="61" builtinId="9" hidden="1"/>
    <cellStyle name="Použitý hypertextový odkaz" xfId="63" builtinId="9" hidden="1"/>
    <cellStyle name="Použitý hypertextový odkaz" xfId="65" builtinId="9" hidden="1"/>
    <cellStyle name="Použitý hypertextový odkaz" xfId="67" builtinId="9" hidden="1"/>
    <cellStyle name="Použitý hypertextový odkaz" xfId="69" builtinId="9" hidden="1"/>
    <cellStyle name="Použitý hypertextový odkaz" xfId="71" builtinId="9" hidden="1"/>
    <cellStyle name="Použitý hypertextový odkaz" xfId="73" builtinId="9" hidden="1"/>
    <cellStyle name="Použitý hypertextový odkaz" xfId="75" builtinId="9" hidden="1"/>
    <cellStyle name="Použitý hypertextový odkaz" xfId="77" builtinId="9" hidden="1"/>
    <cellStyle name="Použitý hypertextový odkaz" xfId="79" builtinId="9" hidden="1"/>
    <cellStyle name="Použitý hypertextový odkaz" xfId="81" builtinId="9" hidden="1"/>
    <cellStyle name="Použitý hypertextový odkaz" xfId="83" builtinId="9" hidden="1"/>
    <cellStyle name="Použitý hypertextový odkaz" xfId="85" builtinId="9" hidden="1"/>
    <cellStyle name="Použitý hypertextový odkaz" xfId="87" builtinId="9" hidden="1"/>
    <cellStyle name="Použitý hypertextový odkaz" xfId="89" builtinId="9" hidden="1"/>
    <cellStyle name="Použitý hypertextový odkaz" xfId="91" builtinId="9" hidden="1"/>
    <cellStyle name="Použitý hypertextový odkaz" xfId="93" builtinId="9" hidden="1"/>
    <cellStyle name="Použitý hypertextový odkaz" xfId="95" builtinId="9" hidden="1"/>
    <cellStyle name="Použitý hypertextový odkaz" xfId="97" builtinId="9" hidden="1"/>
    <cellStyle name="Použitý hypertextový odkaz" xfId="99" builtinId="9" hidden="1"/>
    <cellStyle name="Použitý hypertextový odkaz" xfId="101" builtinId="9" hidden="1"/>
    <cellStyle name="Použitý hypertextový odkaz" xfId="103" builtinId="9" hidden="1"/>
    <cellStyle name="Použitý hypertextový odkaz" xfId="105" builtinId="9" hidden="1"/>
    <cellStyle name="Použitý hypertextový odkaz" xfId="107" builtinId="9" hidden="1"/>
    <cellStyle name="Použitý hypertextový odkaz" xfId="109" builtinId="9" hidden="1"/>
    <cellStyle name="Použitý hypertextový odkaz" xfId="111" builtinId="9" hidden="1"/>
    <cellStyle name="Použitý hypertextový odkaz" xfId="113" builtinId="9" hidden="1"/>
    <cellStyle name="Použitý hypertextový odkaz" xfId="115" builtinId="9" hidden="1"/>
    <cellStyle name="Použitý hypertextový odkaz" xfId="117" builtinId="9" hidden="1"/>
    <cellStyle name="Použitý hypertextový odkaz" xfId="119" builtinId="9" hidden="1"/>
    <cellStyle name="Použitý hypertextový odkaz" xfId="121" builtinId="9" hidden="1"/>
    <cellStyle name="Použitý hypertextový odkaz" xfId="123" builtinId="9" hidden="1"/>
    <cellStyle name="Použitý hypertextový odkaz" xfId="125" builtinId="9" hidden="1"/>
    <cellStyle name="Použitý hypertextový odkaz" xfId="127" builtinId="9" hidden="1"/>
    <cellStyle name="Použitý hypertextový odkaz" xfId="129" builtinId="9" hidden="1"/>
    <cellStyle name="Použitý hypertextový odkaz" xfId="131" builtinId="9" hidden="1"/>
    <cellStyle name="Použitý hypertextový odkaz" xfId="133" builtinId="9" hidden="1"/>
    <cellStyle name="Použitý hypertextový odkaz" xfId="135" builtinId="9" hidden="1"/>
    <cellStyle name="Použitý hypertextový odkaz" xfId="137" builtinId="9" hidden="1"/>
    <cellStyle name="Použitý hypertextový odkaz" xfId="139" builtinId="9" hidden="1"/>
    <cellStyle name="Použitý hypertextový odkaz" xfId="141" builtinId="9" hidden="1"/>
    <cellStyle name="Použitý hypertextový odkaz" xfId="143" builtinId="9" hidden="1"/>
    <cellStyle name="Použitý hypertextový odkaz" xfId="145" builtinId="9" hidden="1"/>
    <cellStyle name="Použitý hypertextový odkaz" xfId="147" builtinId="9" hidden="1"/>
    <cellStyle name="Použitý hypertextový odkaz" xfId="149" builtinId="9" hidden="1"/>
    <cellStyle name="Použitý hypertextový odkaz" xfId="151" builtinId="9" hidden="1"/>
    <cellStyle name="Použitý hypertextový odkaz" xfId="153" builtinId="9" hidden="1"/>
    <cellStyle name="Použitý hypertextový odkaz" xfId="155" builtinId="9" hidden="1"/>
    <cellStyle name="Použitý hypertextový odkaz" xfId="157" builtinId="9" hidden="1"/>
    <cellStyle name="Použitý hypertextový odkaz" xfId="159" builtinId="9" hidden="1"/>
    <cellStyle name="Použitý hypertextový odkaz" xfId="161" builtinId="9" hidden="1"/>
    <cellStyle name="Použitý hypertextový odkaz" xfId="163" builtinId="9" hidden="1"/>
    <cellStyle name="Použitý hypertextový odkaz" xfId="165" builtinId="9" hidden="1"/>
    <cellStyle name="Použitý hypertextový odkaz" xfId="167" builtinId="9" hidden="1"/>
    <cellStyle name="Použitý hypertextový odkaz" xfId="169" builtinId="9" hidden="1"/>
    <cellStyle name="Použitý hypertextový odkaz" xfId="171" builtinId="9" hidden="1"/>
    <cellStyle name="Použitý hypertextový odkaz" xfId="173" builtinId="9" hidden="1"/>
    <cellStyle name="Použitý hypertextový odkaz" xfId="175" builtinId="9" hidden="1"/>
    <cellStyle name="Použitý hypertextový odkaz" xfId="177" builtinId="9" hidden="1"/>
    <cellStyle name="Použitý hypertextový odkaz" xfId="179" builtinId="9" hidden="1"/>
    <cellStyle name="Použitý hypertextový odkaz" xfId="181" builtinId="9" hidden="1"/>
    <cellStyle name="Použitý hypertextový odkaz" xfId="183" builtinId="9" hidden="1"/>
    <cellStyle name="Použitý hypertextový odkaz" xfId="185" builtinId="9" hidden="1"/>
    <cellStyle name="Použitý hypertextový odkaz" xfId="187" builtinId="9" hidden="1"/>
    <cellStyle name="Použitý hypertextový odkaz" xfId="189" builtinId="9" hidden="1"/>
    <cellStyle name="Použitý hypertextový odkaz" xfId="191" builtinId="9" hidden="1"/>
    <cellStyle name="Použitý hypertextový odkaz" xfId="193" builtinId="9" hidden="1"/>
    <cellStyle name="Použitý hypertextový odkaz" xfId="195" builtinId="9" hidden="1"/>
    <cellStyle name="Použitý hypertextový odkaz" xfId="197" builtinId="9" hidden="1"/>
    <cellStyle name="Použitý hypertextový odkaz" xfId="199" builtinId="9" hidden="1"/>
    <cellStyle name="Použitý hypertextový odkaz" xfId="201" builtinId="9" hidden="1"/>
    <cellStyle name="Použitý hypertextový odkaz" xfId="203" builtinId="9" hidden="1"/>
  </cellStyles>
  <dxfs count="248"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C2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11C1A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279400</xdr:colOff>
      <xdr:row>1</xdr:row>
      <xdr:rowOff>12700</xdr:rowOff>
    </xdr:from>
    <xdr:to>
      <xdr:col>4</xdr:col>
      <xdr:colOff>1244600</xdr:colOff>
      <xdr:row>1</xdr:row>
      <xdr:rowOff>571500</xdr:rowOff>
    </xdr:to>
    <xdr:pic>
      <xdr:nvPicPr>
        <xdr:cNvPr id="14368" name="Picture 2">
          <a:extLst>
            <a:ext uri="{FF2B5EF4-FFF2-40B4-BE49-F238E27FC236}">
              <a16:creationId xmlns:a16="http://schemas.microsoft.com/office/drawing/2014/main" id="{00000000-0008-0000-0000-000020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101600"/>
          <a:ext cx="1600200" cy="5588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900545</xdr:colOff>
      <xdr:row>1</xdr:row>
      <xdr:rowOff>0</xdr:rowOff>
    </xdr:from>
    <xdr:to>
      <xdr:col>6</xdr:col>
      <xdr:colOff>0</xdr:colOff>
      <xdr:row>3</xdr:row>
      <xdr:rowOff>257464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4A3EB827-8A68-E949-B9D1-34FAFD053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3181" y="288636"/>
          <a:ext cx="2447637" cy="742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externalLinkPath" Target="file:///\\Rou-fs-02.spa.ceproas.cz\Investice\Users\marcel\Documents\Pracovni&#769;\PINET%20projekt\Projekty%20rozpracovane\19Z027%20-%20Rekonstrukce%20bezpec&#780;nostni&#769;ch%20syste&#769;mu&#778;%20(VSS%20a%20PZTS)%20na%20skladu%20Ha&#769;jek\PZTS\HAJ-ODHAD-PZTS-V1.xlsx" TargetMode="External"/><Relationship Id="rId2" Type="http://schemas.openxmlformats.org/officeDocument/2006/relationships/externalLinkPath" Target="file:///\\Rou-fs-02.spa.ceproas.cz\Investice\Users\marcel\Documents\Pracovni&#769;\PINET%20projekt\Projekty%20rozpracovane\19Z027%20-%20Rekonstrukce%20bezpec&#780;nostni&#769;ch%20syste&#769;mu&#778;%20(VSS%20a%20PZTS)%20na%20skladu%20Ha&#769;jek\PZTS\HAJ-ODHAD-PZTS-V1.xlsx" TargetMode="External"/><Relationship Id="rId1" Type="http://schemas.openxmlformats.org/officeDocument/2006/relationships/externalLinkPath" Target="file:///\\Rou-fs-02.spa.ceproas.cz\Investice\Users\marcel\Documents\Pracovni&#769;\PINET%20projekt\Projekty%20rozpracovane\19Z027%20-%20Rekonstrukce%20bezpec&#780;nostni&#769;ch%20syste&#769;mu&#778;%20(VSS%20a%20PZTS)%20na%20skladu%20Ha&#769;jek\PZTS\HAJ-ODHAD-PZTS-V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"/>
  <sheetViews>
    <sheetView zoomScale="162" zoomScaleNormal="162" zoomScalePageLayoutView="162" workbookViewId="0">
      <selection activeCell="G16" sqref="G16"/>
    </sheetView>
  </sheetViews>
  <sheetFormatPr defaultColWidth="10.7109375" defaultRowHeight="12.75"/>
  <cols>
    <col min="1" max="1" width="5.42578125" style="16" customWidth="1"/>
    <col min="2" max="2" width="14.28515625" style="16" customWidth="1"/>
    <col min="3" max="3" width="42" style="16" customWidth="1"/>
    <col min="4" max="4" width="8.28515625" style="16" customWidth="1"/>
    <col min="5" max="5" width="17.28515625" style="16" customWidth="1"/>
    <col min="6" max="16384" width="10.7109375" style="16"/>
  </cols>
  <sheetData>
    <row r="1" spans="1:9" ht="6.95" customHeight="1">
      <c r="A1" s="185"/>
      <c r="B1" s="185"/>
      <c r="C1" s="185"/>
      <c r="D1" s="185"/>
      <c r="E1" s="185"/>
    </row>
    <row r="2" spans="1:9" s="17" customFormat="1" ht="47.1" customHeight="1">
      <c r="A2" s="182" t="s">
        <v>104</v>
      </c>
      <c r="B2" s="182"/>
      <c r="C2" s="182"/>
      <c r="D2" s="182"/>
      <c r="E2" s="182"/>
      <c r="F2" s="9"/>
      <c r="G2" s="9"/>
      <c r="H2" s="9"/>
      <c r="I2" s="9"/>
    </row>
    <row r="3" spans="1:9" s="20" customFormat="1" ht="30">
      <c r="A3" s="186" t="s">
        <v>0</v>
      </c>
      <c r="B3" s="186"/>
      <c r="C3" s="18" t="s">
        <v>271</v>
      </c>
      <c r="D3" s="19" t="s">
        <v>7</v>
      </c>
      <c r="E3" s="18" t="s">
        <v>218</v>
      </c>
      <c r="F3" s="11"/>
      <c r="G3" s="11"/>
      <c r="H3" s="11"/>
      <c r="I3" s="11"/>
    </row>
    <row r="4" spans="1:9" s="20" customFormat="1" ht="23.45" customHeight="1">
      <c r="A4" s="187" t="s">
        <v>1</v>
      </c>
      <c r="B4" s="187"/>
      <c r="C4" s="21" t="s">
        <v>217</v>
      </c>
      <c r="D4" s="22" t="s">
        <v>2</v>
      </c>
      <c r="E4" s="23" t="s">
        <v>140</v>
      </c>
      <c r="G4" s="11"/>
      <c r="H4" s="11"/>
      <c r="I4" s="11"/>
    </row>
    <row r="5" spans="1:9" s="20" customFormat="1" ht="23.1" customHeight="1">
      <c r="A5" s="193" t="s">
        <v>94</v>
      </c>
      <c r="B5" s="193"/>
      <c r="C5" s="10" t="s">
        <v>95</v>
      </c>
      <c r="D5" s="19" t="s">
        <v>97</v>
      </c>
      <c r="E5" s="10" t="s">
        <v>98</v>
      </c>
      <c r="F5" s="11"/>
      <c r="G5" s="11"/>
      <c r="H5" s="24"/>
      <c r="I5" s="11"/>
    </row>
    <row r="6" spans="1:9" s="20" customFormat="1" ht="23.45" customHeight="1">
      <c r="A6" s="194"/>
      <c r="B6" s="194"/>
      <c r="C6" s="25" t="s">
        <v>96</v>
      </c>
      <c r="D6" s="22" t="s">
        <v>99</v>
      </c>
      <c r="E6" s="21" t="s">
        <v>100</v>
      </c>
      <c r="F6" s="12"/>
      <c r="G6" s="11"/>
      <c r="H6" s="11"/>
      <c r="I6" s="11"/>
    </row>
    <row r="7" spans="1:9" s="20" customFormat="1" ht="23.1" customHeight="1">
      <c r="A7" s="193" t="s">
        <v>101</v>
      </c>
      <c r="B7" s="193"/>
      <c r="C7" s="10" t="s">
        <v>144</v>
      </c>
      <c r="D7" s="19" t="s">
        <v>97</v>
      </c>
      <c r="E7" s="10" t="s">
        <v>142</v>
      </c>
      <c r="F7" s="11"/>
      <c r="G7" s="11"/>
      <c r="H7" s="11"/>
      <c r="I7" s="11"/>
    </row>
    <row r="8" spans="1:9" s="20" customFormat="1" ht="23.45" customHeight="1">
      <c r="A8" s="194"/>
      <c r="B8" s="194"/>
      <c r="C8" s="25" t="s">
        <v>141</v>
      </c>
      <c r="D8" s="22" t="s">
        <v>99</v>
      </c>
      <c r="E8" s="21" t="s">
        <v>143</v>
      </c>
      <c r="F8" s="12"/>
      <c r="G8" s="11"/>
      <c r="H8" s="11"/>
      <c r="I8" s="11"/>
    </row>
    <row r="9" spans="1:9" s="20" customFormat="1" ht="23.1" customHeight="1">
      <c r="A9" s="193" t="s">
        <v>102</v>
      </c>
      <c r="B9" s="193"/>
      <c r="C9" s="44"/>
      <c r="D9" s="19" t="s">
        <v>97</v>
      </c>
      <c r="E9" s="44"/>
      <c r="F9" s="11"/>
      <c r="G9" s="11"/>
      <c r="H9" s="11"/>
      <c r="I9" s="11"/>
    </row>
    <row r="10" spans="1:9" s="20" customFormat="1" ht="23.25">
      <c r="A10" s="194"/>
      <c r="B10" s="194"/>
      <c r="C10" s="45"/>
      <c r="D10" s="22" t="s">
        <v>99</v>
      </c>
      <c r="E10" s="46"/>
      <c r="F10" s="11"/>
      <c r="G10" s="11"/>
      <c r="H10" s="11"/>
      <c r="I10" s="11"/>
    </row>
    <row r="11" spans="1:9" s="26" customFormat="1" ht="23.1" customHeight="1">
      <c r="A11" s="189"/>
      <c r="B11" s="189"/>
      <c r="C11" s="189"/>
      <c r="D11" s="189"/>
      <c r="E11" s="189"/>
    </row>
    <row r="12" spans="1:9" s="28" customFormat="1" ht="23.25">
      <c r="A12" s="188" t="s">
        <v>103</v>
      </c>
      <c r="B12" s="188"/>
      <c r="C12" s="188"/>
      <c r="D12" s="188"/>
      <c r="E12" s="188"/>
      <c r="F12" s="27"/>
    </row>
    <row r="13" spans="1:9" s="15" customFormat="1" ht="15.75">
      <c r="A13" s="29" t="s">
        <v>3</v>
      </c>
      <c r="B13" s="30"/>
      <c r="C13" s="31"/>
      <c r="D13" s="29" t="s">
        <v>4</v>
      </c>
      <c r="E13" s="32" t="s">
        <v>5</v>
      </c>
      <c r="F13" s="27"/>
    </row>
    <row r="14" spans="1:9" s="15" customFormat="1" ht="15">
      <c r="A14" s="13">
        <v>1</v>
      </c>
      <c r="B14" s="184" t="s">
        <v>282</v>
      </c>
      <c r="C14" s="184"/>
      <c r="D14" s="14"/>
      <c r="E14" s="33">
        <f>'REKAPITULACE PZTS+VSS'!F37</f>
        <v>0</v>
      </c>
      <c r="F14" s="27"/>
    </row>
    <row r="15" spans="1:9" s="37" customFormat="1" ht="20.25">
      <c r="A15" s="34"/>
      <c r="B15" s="191"/>
      <c r="C15" s="191"/>
      <c r="D15" s="35"/>
      <c r="E15" s="36"/>
    </row>
    <row r="16" spans="1:9" s="27" customFormat="1" ht="15.75">
      <c r="A16" s="195" t="s">
        <v>105</v>
      </c>
      <c r="B16" s="195"/>
      <c r="C16" s="195"/>
      <c r="D16" s="38"/>
      <c r="E16" s="39">
        <f>SUM(E14:E14)</f>
        <v>0</v>
      </c>
    </row>
    <row r="17" spans="1:9" s="27" customFormat="1" ht="15.75">
      <c r="A17" s="195" t="s">
        <v>106</v>
      </c>
      <c r="B17" s="195"/>
      <c r="C17" s="195"/>
      <c r="D17" s="40">
        <v>0.21</v>
      </c>
      <c r="E17" s="39">
        <f>ROUND(PRODUCT(E16,D17),1)</f>
        <v>0</v>
      </c>
    </row>
    <row r="18" spans="1:9" s="27" customFormat="1" ht="15.75">
      <c r="A18" s="195" t="s">
        <v>107</v>
      </c>
      <c r="B18" s="195"/>
      <c r="C18" s="195"/>
      <c r="D18" s="38"/>
      <c r="E18" s="39">
        <f>E17+E16</f>
        <v>0</v>
      </c>
    </row>
    <row r="19" spans="1:9" s="27" customFormat="1" ht="11.1" customHeight="1">
      <c r="A19" s="192"/>
      <c r="B19" s="192"/>
      <c r="C19" s="192"/>
      <c r="D19" s="192"/>
      <c r="E19" s="192"/>
    </row>
    <row r="20" spans="1:9" s="42" customFormat="1" ht="60.95" customHeight="1">
      <c r="A20" s="190" t="s">
        <v>87</v>
      </c>
      <c r="B20" s="190"/>
      <c r="C20" s="190"/>
      <c r="D20" s="190"/>
      <c r="E20" s="190"/>
      <c r="F20" s="41"/>
      <c r="G20" s="41"/>
      <c r="H20" s="41"/>
      <c r="I20" s="41"/>
    </row>
    <row r="21" spans="1:9" s="43" customFormat="1" ht="44.1" customHeight="1">
      <c r="A21" s="190" t="s">
        <v>89</v>
      </c>
      <c r="B21" s="190"/>
      <c r="C21" s="190"/>
      <c r="D21" s="190"/>
      <c r="E21" s="190"/>
    </row>
    <row r="22" spans="1:9" s="43" customFormat="1" ht="62.1" customHeight="1">
      <c r="A22" s="183" t="s">
        <v>88</v>
      </c>
      <c r="B22" s="183"/>
      <c r="C22" s="183"/>
      <c r="D22" s="183"/>
      <c r="E22" s="183"/>
    </row>
    <row r="23" spans="1:9" s="43" customFormat="1" ht="47.1" customHeight="1">
      <c r="A23" s="183" t="s">
        <v>90</v>
      </c>
      <c r="B23" s="183"/>
      <c r="C23" s="183"/>
      <c r="D23" s="183"/>
      <c r="E23" s="183"/>
    </row>
    <row r="24" spans="1:9" s="43" customFormat="1" ht="18.95" customHeight="1">
      <c r="A24" s="183" t="s">
        <v>91</v>
      </c>
      <c r="B24" s="183"/>
      <c r="C24" s="183"/>
      <c r="D24" s="183"/>
      <c r="E24" s="183"/>
    </row>
    <row r="25" spans="1:9" s="43" customFormat="1" ht="45.95" customHeight="1">
      <c r="A25" s="183" t="s">
        <v>92</v>
      </c>
      <c r="B25" s="183"/>
      <c r="C25" s="183"/>
      <c r="D25" s="183"/>
      <c r="E25" s="183"/>
    </row>
    <row r="26" spans="1:9" s="43" customFormat="1" ht="32.1" customHeight="1">
      <c r="A26" s="183" t="s">
        <v>93</v>
      </c>
      <c r="B26" s="183"/>
      <c r="C26" s="183"/>
      <c r="D26" s="183"/>
      <c r="E26" s="183"/>
      <c r="F26" s="41"/>
      <c r="G26" s="41"/>
      <c r="H26" s="41"/>
      <c r="I26" s="41"/>
    </row>
    <row r="27" spans="1:9">
      <c r="A27" s="197"/>
      <c r="B27" s="197"/>
      <c r="C27" s="197"/>
      <c r="D27" s="197"/>
      <c r="E27" s="197"/>
    </row>
    <row r="28" spans="1:9">
      <c r="A28" s="196" t="s">
        <v>108</v>
      </c>
      <c r="B28" s="196"/>
      <c r="C28" s="196"/>
      <c r="D28" s="196"/>
      <c r="E28" s="196"/>
    </row>
  </sheetData>
  <sheetProtection selectLockedCells="1" selectUnlockedCells="1"/>
  <mergeCells count="24">
    <mergeCell ref="A17:C17"/>
    <mergeCell ref="A18:C18"/>
    <mergeCell ref="A28:E28"/>
    <mergeCell ref="A27:E27"/>
    <mergeCell ref="A23:E23"/>
    <mergeCell ref="A24:E24"/>
    <mergeCell ref="A26:E26"/>
    <mergeCell ref="A25:E25"/>
    <mergeCell ref="A2:E2"/>
    <mergeCell ref="A22:E22"/>
    <mergeCell ref="B14:C14"/>
    <mergeCell ref="A1:E1"/>
    <mergeCell ref="A3:B3"/>
    <mergeCell ref="A4:B4"/>
    <mergeCell ref="A12:E12"/>
    <mergeCell ref="A11:E11"/>
    <mergeCell ref="A20:E20"/>
    <mergeCell ref="B15:C15"/>
    <mergeCell ref="A19:E19"/>
    <mergeCell ref="A5:B6"/>
    <mergeCell ref="A7:B8"/>
    <mergeCell ref="A21:E21"/>
    <mergeCell ref="A9:B10"/>
    <mergeCell ref="A16:C16"/>
  </mergeCells>
  <phoneticPr fontId="21" type="noConversion"/>
  <conditionalFormatting sqref="C7">
    <cfRule type="containsBlanks" dxfId="247" priority="21">
      <formula>LEN(TRIM(C7))=0</formula>
    </cfRule>
  </conditionalFormatting>
  <conditionalFormatting sqref="C8:C10">
    <cfRule type="containsBlanks" dxfId="246" priority="11">
      <formula>LEN(TRIM(C8))=0</formula>
    </cfRule>
  </conditionalFormatting>
  <conditionalFormatting sqref="E7:E10">
    <cfRule type="containsBlanks" dxfId="245" priority="10">
      <formula>LEN(TRIM(E7))=0</formula>
    </cfRule>
  </conditionalFormatting>
  <conditionalFormatting sqref="C5">
    <cfRule type="containsBlanks" dxfId="244" priority="9">
      <formula>LEN(TRIM(C5))=0</formula>
    </cfRule>
  </conditionalFormatting>
  <conditionalFormatting sqref="C6">
    <cfRule type="containsBlanks" dxfId="243" priority="8">
      <formula>LEN(TRIM(C6))=0</formula>
    </cfRule>
  </conditionalFormatting>
  <conditionalFormatting sqref="E5">
    <cfRule type="containsBlanks" dxfId="242" priority="7">
      <formula>LEN(TRIM(E5))=0</formula>
    </cfRule>
  </conditionalFormatting>
  <conditionalFormatting sqref="E6">
    <cfRule type="containsBlanks" dxfId="241" priority="6">
      <formula>LEN(TRIM(E6))=0</formula>
    </cfRule>
  </conditionalFormatting>
  <conditionalFormatting sqref="C4">
    <cfRule type="containsBlanks" dxfId="240" priority="5">
      <formula>LEN(TRIM(C4))=0</formula>
    </cfRule>
  </conditionalFormatting>
  <conditionalFormatting sqref="C3">
    <cfRule type="containsBlanks" dxfId="239" priority="3">
      <formula>LEN(TRIM(C3))=0</formula>
    </cfRule>
  </conditionalFormatting>
  <conditionalFormatting sqref="E3">
    <cfRule type="containsBlanks" dxfId="238" priority="2">
      <formula>LEN(TRIM(E3))=0</formula>
    </cfRule>
  </conditionalFormatting>
  <conditionalFormatting sqref="E4">
    <cfRule type="containsBlanks" dxfId="237" priority="1">
      <formula>LEN(TRIM(E4))=0</formula>
    </cfRule>
  </conditionalFormatting>
  <pageMargins left="0.54" right="0.28999999999999998" top="0.28999999999999998" bottom="0.28999999999999998" header="0.26" footer="0.26"/>
  <pageSetup paperSize="9" firstPageNumber="0" orientation="portrait" horizontalDpi="300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09ABE-36C8-AD46-B2CF-F1707D2ECBE0}">
  <sheetPr>
    <pageSetUpPr fitToPage="1"/>
  </sheetPr>
  <dimension ref="A1:F53"/>
  <sheetViews>
    <sheetView zoomScale="110" zoomScaleNormal="110" zoomScalePageLayoutView="110" workbookViewId="0">
      <selection activeCell="I45" sqref="I45"/>
    </sheetView>
  </sheetViews>
  <sheetFormatPr defaultColWidth="10.42578125" defaultRowHeight="12.75" customHeight="1"/>
  <cols>
    <col min="1" max="1" width="5.42578125" style="65" customWidth="1"/>
    <col min="2" max="2" width="32.42578125" style="65" customWidth="1"/>
    <col min="3" max="3" width="22.140625" style="65" bestFit="1" customWidth="1"/>
    <col min="4" max="4" width="13.7109375" style="65" customWidth="1"/>
    <col min="5" max="5" width="17.140625" style="65" customWidth="1"/>
    <col min="6" max="6" width="26.85546875" style="65" customWidth="1"/>
    <col min="7" max="22" width="10.42578125" style="65"/>
    <col min="23" max="23" width="14.140625" style="65" bestFit="1" customWidth="1"/>
    <col min="24" max="16384" width="10.42578125" style="65"/>
  </cols>
  <sheetData>
    <row r="1" spans="1:6" ht="23.45" customHeight="1">
      <c r="A1" s="186" t="s">
        <v>0</v>
      </c>
      <c r="B1" s="186"/>
      <c r="C1" s="8" t="s">
        <v>271</v>
      </c>
      <c r="D1" s="9"/>
      <c r="E1" s="9"/>
      <c r="F1" s="9"/>
    </row>
    <row r="2" spans="1:6" ht="23.45" customHeight="1">
      <c r="A2" s="186" t="s">
        <v>1</v>
      </c>
      <c r="B2" s="186"/>
      <c r="C2" s="10" t="s">
        <v>217</v>
      </c>
      <c r="D2" s="11"/>
      <c r="E2" s="11"/>
      <c r="F2" s="11"/>
    </row>
    <row r="3" spans="1:6" ht="15.2" customHeight="1">
      <c r="A3" s="186" t="s">
        <v>2</v>
      </c>
      <c r="B3" s="186"/>
      <c r="C3" s="10" t="s">
        <v>140</v>
      </c>
      <c r="D3" s="102" t="s">
        <v>7</v>
      </c>
      <c r="E3" s="10" t="s">
        <v>218</v>
      </c>
      <c r="F3" s="12"/>
    </row>
    <row r="4" spans="1:6" ht="23.45" customHeight="1">
      <c r="A4" s="102"/>
      <c r="B4" s="11"/>
      <c r="C4" s="103"/>
      <c r="D4" s="102"/>
      <c r="E4" s="11"/>
      <c r="F4" s="11"/>
    </row>
    <row r="5" spans="1:6" ht="23.85" customHeight="1">
      <c r="A5" s="188" t="s">
        <v>272</v>
      </c>
      <c r="B5" s="188"/>
      <c r="C5" s="188"/>
      <c r="D5" s="188"/>
      <c r="E5" s="188"/>
      <c r="F5" s="188"/>
    </row>
    <row r="6" spans="1:6" ht="15.95" customHeight="1">
      <c r="A6" s="200" t="s">
        <v>122</v>
      </c>
      <c r="B6" s="200"/>
      <c r="C6" s="200"/>
      <c r="D6" s="200"/>
      <c r="E6" s="200"/>
      <c r="F6" s="200"/>
    </row>
    <row r="7" spans="1:6" ht="15.95" customHeight="1">
      <c r="A7" s="90" t="s">
        <v>3</v>
      </c>
      <c r="B7" s="201" t="s">
        <v>125</v>
      </c>
      <c r="C7" s="201"/>
      <c r="D7" s="89" t="s">
        <v>8</v>
      </c>
      <c r="E7" s="88" t="s">
        <v>4</v>
      </c>
      <c r="F7" s="87" t="s">
        <v>5</v>
      </c>
    </row>
    <row r="8" spans="1:6" ht="15.95" customHeight="1">
      <c r="A8" s="86">
        <v>1</v>
      </c>
      <c r="B8" s="203" t="s">
        <v>114</v>
      </c>
      <c r="C8" s="99" t="s">
        <v>115</v>
      </c>
      <c r="D8" s="83"/>
      <c r="E8" s="101"/>
      <c r="F8" s="82">
        <f>SUMIF('PZTS+VSS'!E5:E230,"HSV",'PZTS+VSS'!I5:I230)</f>
        <v>0</v>
      </c>
    </row>
    <row r="9" spans="1:6" ht="15.95" customHeight="1">
      <c r="A9" s="98">
        <f t="shared" ref="A9:A19" si="0">A8+1</f>
        <v>2</v>
      </c>
      <c r="B9" s="204"/>
      <c r="C9" s="97" t="s">
        <v>117</v>
      </c>
      <c r="D9" s="100"/>
      <c r="E9" s="96"/>
      <c r="F9" s="95">
        <f>SUMIF('PZTS+VSS'!E5:E230,"HSV",'PZTS+VSS'!K5:K230)</f>
        <v>0</v>
      </c>
    </row>
    <row r="10" spans="1:6" ht="15.95" customHeight="1">
      <c r="A10" s="86">
        <f t="shared" si="0"/>
        <v>3</v>
      </c>
      <c r="B10" s="203" t="s">
        <v>118</v>
      </c>
      <c r="C10" s="99" t="s">
        <v>115</v>
      </c>
      <c r="D10" s="99"/>
      <c r="E10" s="84"/>
      <c r="F10" s="82">
        <f>SUMIF('PZTS+VSS'!E5:E233,"PSV",'PZTS+VSS'!I5:I233)</f>
        <v>0</v>
      </c>
    </row>
    <row r="11" spans="1:6" ht="15.95" customHeight="1">
      <c r="A11" s="98">
        <f t="shared" si="0"/>
        <v>4</v>
      </c>
      <c r="B11" s="204"/>
      <c r="C11" s="49" t="s">
        <v>117</v>
      </c>
      <c r="D11" s="97"/>
      <c r="E11" s="96"/>
      <c r="F11" s="95">
        <f>SUMIF('PZTS+VSS'!E5:E233,"PSV",'PZTS+VSS'!K5:K233)</f>
        <v>0</v>
      </c>
    </row>
    <row r="12" spans="1:6" ht="15.95" customHeight="1">
      <c r="A12" s="86">
        <f t="shared" si="0"/>
        <v>5</v>
      </c>
      <c r="B12" s="203" t="s">
        <v>119</v>
      </c>
      <c r="C12" s="99" t="s">
        <v>115</v>
      </c>
      <c r="D12" s="99"/>
      <c r="E12" s="84"/>
      <c r="F12" s="82">
        <f>SUMIF('PZTS+VSS'!E5:E233,"M",'PZTS+VSS'!I5:I233)</f>
        <v>0</v>
      </c>
    </row>
    <row r="13" spans="1:6" ht="15.95" customHeight="1">
      <c r="A13" s="98">
        <f t="shared" si="0"/>
        <v>6</v>
      </c>
      <c r="B13" s="204"/>
      <c r="C13" s="49" t="s">
        <v>117</v>
      </c>
      <c r="D13" s="97"/>
      <c r="E13" s="96"/>
      <c r="F13" s="95">
        <f>SUMIF('PZTS+VSS'!E5:E233,"M",'PZTS+VSS'!K5:K233)</f>
        <v>0</v>
      </c>
    </row>
    <row r="14" spans="1:6" ht="15.95" customHeight="1">
      <c r="A14" s="80">
        <f t="shared" si="0"/>
        <v>7</v>
      </c>
      <c r="B14" s="79" t="s">
        <v>24</v>
      </c>
      <c r="C14" s="92"/>
      <c r="D14" s="94"/>
      <c r="E14" s="93"/>
      <c r="F14" s="81">
        <f>SUM('PZTS+VSS'!L235:L239)</f>
        <v>0</v>
      </c>
    </row>
    <row r="15" spans="1:6" ht="15.95" customHeight="1">
      <c r="A15" s="80">
        <f t="shared" si="0"/>
        <v>8</v>
      </c>
      <c r="B15" s="79" t="s">
        <v>26</v>
      </c>
      <c r="C15" s="92"/>
      <c r="D15" s="94"/>
      <c r="E15" s="93"/>
      <c r="F15" s="81">
        <f>SUM('PZTS+VSS'!L241:L256)</f>
        <v>0</v>
      </c>
    </row>
    <row r="16" spans="1:6" ht="15.95" customHeight="1">
      <c r="A16" s="80">
        <f t="shared" si="0"/>
        <v>9</v>
      </c>
      <c r="B16" s="79" t="s">
        <v>22</v>
      </c>
      <c r="C16" s="92"/>
      <c r="D16" s="51"/>
      <c r="E16" s="14">
        <f>SUMIF('PZTS+VSS'!F5:F213,"m",'PZTS+VSS'!I5:I213)</f>
        <v>0</v>
      </c>
      <c r="F16" s="81">
        <f>E16*D16</f>
        <v>0</v>
      </c>
    </row>
    <row r="17" spans="1:6" ht="15.95" customHeight="1">
      <c r="A17" s="80">
        <f t="shared" si="0"/>
        <v>10</v>
      </c>
      <c r="B17" s="79" t="s">
        <v>23</v>
      </c>
      <c r="C17" s="92"/>
      <c r="D17" s="51"/>
      <c r="E17" s="14">
        <f>F8+F10+F12</f>
        <v>0</v>
      </c>
      <c r="F17" s="81">
        <f>E17*D17</f>
        <v>0</v>
      </c>
    </row>
    <row r="18" spans="1:6" ht="15.95" customHeight="1">
      <c r="A18" s="80">
        <f t="shared" si="0"/>
        <v>11</v>
      </c>
      <c r="B18" s="79" t="s">
        <v>25</v>
      </c>
      <c r="C18" s="92"/>
      <c r="D18" s="51"/>
      <c r="E18" s="14">
        <f>SUM(F8:F17)</f>
        <v>0</v>
      </c>
      <c r="F18" s="81">
        <f>E18*D18</f>
        <v>0</v>
      </c>
    </row>
    <row r="19" spans="1:6" ht="15.95" customHeight="1">
      <c r="A19" s="78">
        <f t="shared" si="0"/>
        <v>12</v>
      </c>
      <c r="B19" s="77" t="s">
        <v>126</v>
      </c>
      <c r="C19" s="91"/>
      <c r="D19" s="91"/>
      <c r="E19" s="76"/>
      <c r="F19" s="75">
        <f>SUM(F8:F18)</f>
        <v>0</v>
      </c>
    </row>
    <row r="20" spans="1:6" ht="15.95" customHeight="1">
      <c r="A20" s="200" t="s">
        <v>121</v>
      </c>
      <c r="B20" s="200"/>
      <c r="C20" s="200"/>
      <c r="D20" s="200"/>
      <c r="E20" s="200"/>
      <c r="F20" s="200"/>
    </row>
    <row r="21" spans="1:6" ht="15.95" customHeight="1">
      <c r="A21" s="90" t="s">
        <v>3</v>
      </c>
      <c r="B21" s="201" t="s">
        <v>125</v>
      </c>
      <c r="C21" s="201"/>
      <c r="D21" s="89" t="s">
        <v>8</v>
      </c>
      <c r="E21" s="88" t="s">
        <v>4</v>
      </c>
      <c r="F21" s="87" t="s">
        <v>5</v>
      </c>
    </row>
    <row r="22" spans="1:6" ht="15.95" customHeight="1">
      <c r="A22" s="86">
        <f>A19+1</f>
        <v>13</v>
      </c>
      <c r="B22" s="85" t="s">
        <v>21</v>
      </c>
      <c r="C22" s="84"/>
      <c r="D22" s="52"/>
      <c r="E22" s="83">
        <f>F8+F10+F12</f>
        <v>0</v>
      </c>
      <c r="F22" s="82">
        <f>D22*E22</f>
        <v>0</v>
      </c>
    </row>
    <row r="23" spans="1:6" ht="15.95" customHeight="1">
      <c r="A23" s="80">
        <f t="shared" ref="A23:A35" si="1">A22+1</f>
        <v>14</v>
      </c>
      <c r="B23" s="79" t="s">
        <v>116</v>
      </c>
      <c r="C23" s="69"/>
      <c r="D23" s="51"/>
      <c r="E23" s="14">
        <f>SUM(F8:F18)</f>
        <v>0</v>
      </c>
      <c r="F23" s="81">
        <f>E23*D23</f>
        <v>0</v>
      </c>
    </row>
    <row r="24" spans="1:6" ht="15.95" customHeight="1">
      <c r="A24" s="80">
        <f t="shared" si="1"/>
        <v>15</v>
      </c>
      <c r="B24" s="79" t="s">
        <v>9</v>
      </c>
      <c r="C24" s="69"/>
      <c r="D24" s="51"/>
      <c r="E24" s="14">
        <f>SUM(F8:F18)</f>
        <v>0</v>
      </c>
      <c r="F24" s="81">
        <f>E24*D24</f>
        <v>0</v>
      </c>
    </row>
    <row r="25" spans="1:6" ht="15.95" customHeight="1">
      <c r="A25" s="80">
        <f t="shared" si="1"/>
        <v>16</v>
      </c>
      <c r="B25" s="79" t="s">
        <v>109</v>
      </c>
      <c r="C25" s="69"/>
      <c r="D25" s="69"/>
      <c r="E25" s="14"/>
      <c r="F25" s="50"/>
    </row>
    <row r="26" spans="1:6" ht="15.95" customHeight="1">
      <c r="A26" s="80">
        <f t="shared" si="1"/>
        <v>17</v>
      </c>
      <c r="B26" s="79" t="s">
        <v>110</v>
      </c>
      <c r="C26" s="69"/>
      <c r="D26" s="69"/>
      <c r="E26" s="14"/>
      <c r="F26" s="50"/>
    </row>
    <row r="27" spans="1:6" ht="15.95" customHeight="1">
      <c r="A27" s="80">
        <f t="shared" si="1"/>
        <v>18</v>
      </c>
      <c r="B27" s="79" t="s">
        <v>111</v>
      </c>
      <c r="C27" s="69"/>
      <c r="D27" s="69"/>
      <c r="E27" s="14"/>
      <c r="F27" s="50"/>
    </row>
    <row r="28" spans="1:6" ht="15.95" customHeight="1">
      <c r="A28" s="80">
        <f t="shared" si="1"/>
        <v>19</v>
      </c>
      <c r="B28" s="79" t="s">
        <v>112</v>
      </c>
      <c r="C28" s="69"/>
      <c r="D28" s="69"/>
      <c r="E28" s="14"/>
      <c r="F28" s="50"/>
    </row>
    <row r="29" spans="1:6" ht="15.95" customHeight="1">
      <c r="A29" s="80">
        <f t="shared" si="1"/>
        <v>20</v>
      </c>
      <c r="B29" s="79" t="s">
        <v>27</v>
      </c>
      <c r="C29" s="69"/>
      <c r="D29" s="69"/>
      <c r="E29" s="14"/>
      <c r="F29" s="50"/>
    </row>
    <row r="30" spans="1:6" ht="15.95" customHeight="1">
      <c r="A30" s="80">
        <f t="shared" si="1"/>
        <v>21</v>
      </c>
      <c r="B30" s="79" t="s">
        <v>145</v>
      </c>
      <c r="C30" s="69"/>
      <c r="D30" s="69"/>
      <c r="E30" s="14"/>
      <c r="F30" s="50"/>
    </row>
    <row r="31" spans="1:6" ht="30.95" customHeight="1">
      <c r="A31" s="80">
        <f t="shared" si="1"/>
        <v>22</v>
      </c>
      <c r="B31" s="202" t="s">
        <v>139</v>
      </c>
      <c r="C31" s="202"/>
      <c r="D31" s="69"/>
      <c r="E31" s="14"/>
      <c r="F31" s="50"/>
    </row>
    <row r="32" spans="1:6" ht="15.95" customHeight="1">
      <c r="A32" s="80">
        <f t="shared" si="1"/>
        <v>23</v>
      </c>
      <c r="B32" s="79" t="s">
        <v>200</v>
      </c>
      <c r="C32" s="69"/>
      <c r="D32" s="69"/>
      <c r="E32" s="14"/>
      <c r="F32" s="50"/>
    </row>
    <row r="33" spans="1:6" ht="15.95" customHeight="1">
      <c r="A33" s="80">
        <f>A32+1</f>
        <v>24</v>
      </c>
      <c r="B33" s="79" t="s">
        <v>362</v>
      </c>
      <c r="C33" s="120"/>
      <c r="D33" s="120"/>
      <c r="E33" s="14"/>
      <c r="F33" s="50"/>
    </row>
    <row r="34" spans="1:6" ht="15.95" customHeight="1">
      <c r="A34" s="80">
        <f>A33+1</f>
        <v>25</v>
      </c>
      <c r="B34" s="79" t="s">
        <v>28</v>
      </c>
      <c r="C34" s="69"/>
      <c r="D34" s="69"/>
      <c r="E34" s="69"/>
      <c r="F34" s="50"/>
    </row>
    <row r="35" spans="1:6" ht="15.95" customHeight="1">
      <c r="A35" s="78">
        <f t="shared" si="1"/>
        <v>26</v>
      </c>
      <c r="B35" s="77" t="s">
        <v>201</v>
      </c>
      <c r="C35" s="76"/>
      <c r="D35" s="76"/>
      <c r="E35" s="76"/>
      <c r="F35" s="75">
        <f>SUM(F22:F34)</f>
        <v>0</v>
      </c>
    </row>
    <row r="36" spans="1:6" ht="15.95" customHeight="1">
      <c r="A36" s="200" t="s">
        <v>120</v>
      </c>
      <c r="B36" s="200"/>
      <c r="C36" s="200"/>
      <c r="D36" s="200"/>
      <c r="E36" s="200"/>
      <c r="F36" s="200"/>
    </row>
    <row r="37" spans="1:6" ht="15.95" customHeight="1">
      <c r="A37" s="74" t="s">
        <v>6</v>
      </c>
      <c r="B37" s="73"/>
      <c r="C37" s="72"/>
      <c r="D37" s="71"/>
      <c r="E37" s="71"/>
      <c r="F37" s="70">
        <f>F35+F19</f>
        <v>0</v>
      </c>
    </row>
    <row r="38" spans="1:6" ht="15.95" customHeight="1">
      <c r="A38" s="69"/>
      <c r="B38" s="69"/>
      <c r="C38" s="69"/>
      <c r="D38" s="69"/>
      <c r="E38" s="69"/>
      <c r="F38" s="69"/>
    </row>
    <row r="39" spans="1:6" ht="14.25"/>
    <row r="40" spans="1:6" ht="20.25">
      <c r="A40" s="199" t="s">
        <v>113</v>
      </c>
      <c r="B40" s="199"/>
      <c r="C40" s="199"/>
      <c r="D40" s="199"/>
      <c r="E40" s="199"/>
      <c r="F40" s="199"/>
    </row>
    <row r="42" spans="1:6" ht="16.5" customHeight="1">
      <c r="A42" s="13"/>
      <c r="B42" s="68"/>
      <c r="C42" s="67"/>
      <c r="D42" s="66"/>
      <c r="E42" s="14"/>
      <c r="F42" s="14"/>
    </row>
    <row r="43" spans="1:6" ht="16.5" customHeight="1">
      <c r="A43" s="53" t="s">
        <v>131</v>
      </c>
      <c r="B43" s="68"/>
      <c r="C43" s="67"/>
      <c r="D43" s="66"/>
      <c r="E43" s="14"/>
      <c r="F43" s="14"/>
    </row>
    <row r="44" spans="1:6" ht="16.5" customHeight="1">
      <c r="A44" s="53" t="s">
        <v>130</v>
      </c>
      <c r="B44" s="68"/>
      <c r="C44" s="67"/>
      <c r="D44" s="66"/>
      <c r="E44" s="14"/>
      <c r="F44" s="14"/>
    </row>
    <row r="45" spans="1:6" ht="16.5" customHeight="1">
      <c r="A45" s="53" t="s">
        <v>127</v>
      </c>
      <c r="B45" s="68"/>
      <c r="C45" s="67"/>
      <c r="D45" s="66"/>
      <c r="E45" s="14"/>
      <c r="F45" s="14"/>
    </row>
    <row r="46" spans="1:6" ht="15.95" customHeight="1">
      <c r="A46" s="53" t="s">
        <v>128</v>
      </c>
      <c r="B46" s="68"/>
      <c r="C46" s="67"/>
      <c r="D46" s="66"/>
      <c r="E46" s="14"/>
      <c r="F46" s="14"/>
    </row>
    <row r="47" spans="1:6" ht="24.95" customHeight="1">
      <c r="A47" s="198" t="s">
        <v>129</v>
      </c>
      <c r="B47" s="198"/>
      <c r="C47" s="198"/>
      <c r="D47" s="198"/>
      <c r="E47" s="198"/>
      <c r="F47" s="198"/>
    </row>
    <row r="48" spans="1:6" ht="16.5" customHeight="1">
      <c r="A48" s="13"/>
      <c r="B48" s="68"/>
      <c r="C48" s="67"/>
      <c r="D48" s="66"/>
      <c r="E48" s="14"/>
      <c r="F48" s="14"/>
    </row>
    <row r="49" spans="1:6" ht="16.5" customHeight="1">
      <c r="A49" s="13"/>
      <c r="B49" s="68"/>
      <c r="C49" s="67"/>
      <c r="D49" s="66"/>
      <c r="E49" s="14"/>
      <c r="F49" s="14"/>
    </row>
    <row r="50" spans="1:6" ht="16.5" customHeight="1">
      <c r="A50" s="13"/>
      <c r="B50" s="68"/>
      <c r="C50" s="67"/>
      <c r="D50" s="66"/>
      <c r="E50" s="14"/>
      <c r="F50" s="14"/>
    </row>
    <row r="51" spans="1:6" ht="16.5" customHeight="1">
      <c r="A51" s="13"/>
      <c r="B51" s="68"/>
      <c r="C51" s="67"/>
      <c r="D51" s="66"/>
      <c r="E51" s="14"/>
      <c r="F51" s="14"/>
    </row>
    <row r="52" spans="1:6" ht="16.5" customHeight="1">
      <c r="A52" s="13"/>
      <c r="B52" s="68"/>
      <c r="C52" s="67"/>
      <c r="D52" s="66"/>
      <c r="E52" s="14"/>
      <c r="F52" s="14"/>
    </row>
    <row r="53" spans="1:6" ht="16.5" customHeight="1">
      <c r="A53" s="13"/>
      <c r="B53" s="68"/>
      <c r="C53" s="67"/>
      <c r="D53" s="66"/>
      <c r="E53" s="14"/>
      <c r="F53" s="14"/>
    </row>
  </sheetData>
  <sheetProtection selectLockedCells="1" selectUnlockedCells="1"/>
  <mergeCells count="15">
    <mergeCell ref="A1:B1"/>
    <mergeCell ref="A2:B2"/>
    <mergeCell ref="A3:B3"/>
    <mergeCell ref="A5:F5"/>
    <mergeCell ref="A47:F47"/>
    <mergeCell ref="A40:F40"/>
    <mergeCell ref="A6:F6"/>
    <mergeCell ref="B7:C7"/>
    <mergeCell ref="A20:F20"/>
    <mergeCell ref="B21:C21"/>
    <mergeCell ref="A36:F36"/>
    <mergeCell ref="B31:C31"/>
    <mergeCell ref="B8:B9"/>
    <mergeCell ref="B10:B11"/>
    <mergeCell ref="B12:B13"/>
  </mergeCells>
  <conditionalFormatting sqref="D18">
    <cfRule type="containsBlanks" dxfId="236" priority="11">
      <formula>LEN(TRIM(D18))=0</formula>
    </cfRule>
  </conditionalFormatting>
  <conditionalFormatting sqref="D17">
    <cfRule type="containsBlanks" dxfId="235" priority="10">
      <formula>LEN(TRIM(D17))=0</formula>
    </cfRule>
  </conditionalFormatting>
  <conditionalFormatting sqref="D16">
    <cfRule type="containsBlanks" dxfId="234" priority="7">
      <formula>LEN(TRIM(D16))=0</formula>
    </cfRule>
  </conditionalFormatting>
  <conditionalFormatting sqref="D22">
    <cfRule type="containsBlanks" dxfId="233" priority="5">
      <formula>LEN(TRIM(D22))=0</formula>
    </cfRule>
  </conditionalFormatting>
  <conditionalFormatting sqref="D23">
    <cfRule type="containsBlanks" dxfId="232" priority="4">
      <formula>LEN(TRIM(D23))=0</formula>
    </cfRule>
  </conditionalFormatting>
  <conditionalFormatting sqref="D24">
    <cfRule type="containsBlanks" dxfId="231" priority="3">
      <formula>LEN(TRIM(D24))=0</formula>
    </cfRule>
  </conditionalFormatting>
  <conditionalFormatting sqref="F25:F33">
    <cfRule type="containsBlanks" dxfId="230" priority="2">
      <formula>LEN(TRIM(F25))=0</formula>
    </cfRule>
  </conditionalFormatting>
  <conditionalFormatting sqref="F34">
    <cfRule type="containsBlanks" dxfId="229" priority="1">
      <formula>LEN(TRIM(F34))=0</formula>
    </cfRule>
  </conditionalFormatting>
  <pageMargins left="0.78749999999999998" right="0.78749999999999998" top="0.78749999999999998" bottom="0.78749999999999998" header="0.51180555555555551" footer="0.51180555555555551"/>
  <pageSetup paperSize="9" scale="67" firstPageNumber="0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4EB8C-B4F1-C548-BE19-2E5166ACDE56}">
  <sheetPr>
    <pageSetUpPr fitToPage="1"/>
  </sheetPr>
  <dimension ref="A1:L260"/>
  <sheetViews>
    <sheetView tabSelected="1" zoomScaleNormal="100" zoomScalePageLayoutView="130" workbookViewId="0">
      <pane ySplit="3" topLeftCell="A224" activePane="bottomLeft" state="frozen"/>
      <selection activeCell="F10" sqref="F10:F15"/>
      <selection pane="bottomLeft" sqref="A1:L1"/>
    </sheetView>
  </sheetViews>
  <sheetFormatPr defaultColWidth="10.42578125" defaultRowHeight="14.25"/>
  <cols>
    <col min="1" max="1" width="4.42578125" style="104" customWidth="1"/>
    <col min="2" max="3" width="14.42578125" style="104" customWidth="1"/>
    <col min="4" max="4" width="55" style="104" customWidth="1"/>
    <col min="5" max="5" width="4.85546875" style="104" bestFit="1" customWidth="1"/>
    <col min="6" max="6" width="4.28515625" style="104" customWidth="1"/>
    <col min="7" max="7" width="6" style="104" customWidth="1"/>
    <col min="8" max="11" width="11.42578125" style="104" customWidth="1"/>
    <col min="12" max="12" width="17.7109375" style="104" bestFit="1" customWidth="1"/>
    <col min="13" max="13" width="2.140625" style="104" customWidth="1"/>
    <col min="14" max="16384" width="10.42578125" style="104"/>
  </cols>
  <sheetData>
    <row r="1" spans="1:12" ht="23.25">
      <c r="A1" s="206" t="s">
        <v>270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15">
      <c r="A2" s="207" t="s">
        <v>10</v>
      </c>
      <c r="B2" s="208"/>
      <c r="C2" s="208"/>
      <c r="D2" s="208"/>
      <c r="E2" s="208"/>
      <c r="F2" s="208"/>
      <c r="G2" s="209"/>
      <c r="H2" s="210" t="s">
        <v>115</v>
      </c>
      <c r="I2" s="211"/>
      <c r="J2" s="212" t="s">
        <v>117</v>
      </c>
      <c r="K2" s="212"/>
      <c r="L2" s="119" t="s">
        <v>11</v>
      </c>
    </row>
    <row r="3" spans="1:12">
      <c r="A3" s="54" t="s">
        <v>12</v>
      </c>
      <c r="B3" s="118" t="s">
        <v>42</v>
      </c>
      <c r="C3" s="117" t="s">
        <v>13</v>
      </c>
      <c r="D3" s="116" t="s">
        <v>14</v>
      </c>
      <c r="E3" s="115" t="s">
        <v>124</v>
      </c>
      <c r="F3" s="114" t="s">
        <v>15</v>
      </c>
      <c r="G3" s="113" t="s">
        <v>16</v>
      </c>
      <c r="H3" s="112" t="s">
        <v>17</v>
      </c>
      <c r="I3" s="111" t="s">
        <v>18</v>
      </c>
      <c r="J3" s="110" t="s">
        <v>17</v>
      </c>
      <c r="K3" s="109" t="s">
        <v>18</v>
      </c>
      <c r="L3" s="108" t="s">
        <v>18</v>
      </c>
    </row>
    <row r="4" spans="1:12">
      <c r="A4" s="55"/>
      <c r="B4" s="55"/>
      <c r="C4" s="56"/>
      <c r="D4" s="57" t="s">
        <v>39</v>
      </c>
      <c r="E4" s="57"/>
      <c r="F4" s="58"/>
      <c r="G4" s="58"/>
      <c r="H4" s="59"/>
      <c r="I4" s="60"/>
      <c r="J4" s="61"/>
      <c r="K4" s="60"/>
      <c r="L4" s="62"/>
    </row>
    <row r="5" spans="1:12" s="130" customFormat="1">
      <c r="A5" s="179">
        <v>1</v>
      </c>
      <c r="B5" s="121"/>
      <c r="C5" s="122"/>
      <c r="D5" s="123" t="s">
        <v>162</v>
      </c>
      <c r="E5" s="124" t="s">
        <v>118</v>
      </c>
      <c r="F5" s="125" t="s">
        <v>19</v>
      </c>
      <c r="G5" s="126">
        <v>36</v>
      </c>
      <c r="H5" s="127"/>
      <c r="I5" s="128">
        <f>H5*G5</f>
        <v>0</v>
      </c>
      <c r="J5" s="127"/>
      <c r="K5" s="128">
        <f>J5*G5</f>
        <v>0</v>
      </c>
      <c r="L5" s="129">
        <f>K5+I5</f>
        <v>0</v>
      </c>
    </row>
    <row r="6" spans="1:12" s="130" customFormat="1">
      <c r="A6" s="179">
        <f>A5+1</f>
        <v>2</v>
      </c>
      <c r="B6" s="121"/>
      <c r="C6" s="122"/>
      <c r="D6" s="123" t="s">
        <v>161</v>
      </c>
      <c r="E6" s="124" t="s">
        <v>118</v>
      </c>
      <c r="F6" s="125" t="s">
        <v>19</v>
      </c>
      <c r="G6" s="126">
        <v>42</v>
      </c>
      <c r="H6" s="127"/>
      <c r="I6" s="128">
        <f>H6*G6</f>
        <v>0</v>
      </c>
      <c r="J6" s="127"/>
      <c r="K6" s="128">
        <f>J6*G6</f>
        <v>0</v>
      </c>
      <c r="L6" s="129">
        <f>K6+I6</f>
        <v>0</v>
      </c>
    </row>
    <row r="7" spans="1:12" s="130" customFormat="1">
      <c r="A7" s="131"/>
      <c r="B7" s="131"/>
      <c r="C7" s="132"/>
      <c r="D7" s="133" t="s">
        <v>219</v>
      </c>
      <c r="E7" s="134"/>
      <c r="F7" s="135"/>
      <c r="G7" s="135"/>
      <c r="H7" s="136"/>
      <c r="I7" s="137"/>
      <c r="J7" s="138"/>
      <c r="K7" s="137"/>
      <c r="L7" s="139"/>
    </row>
    <row r="8" spans="1:12" s="130" customFormat="1" ht="59.1" customHeight="1">
      <c r="A8" s="179">
        <f>A6+1</f>
        <v>3</v>
      </c>
      <c r="B8" s="140"/>
      <c r="C8" s="141"/>
      <c r="D8" s="123" t="s">
        <v>280</v>
      </c>
      <c r="E8" s="124" t="s">
        <v>118</v>
      </c>
      <c r="F8" s="125" t="s">
        <v>19</v>
      </c>
      <c r="G8" s="126">
        <v>86</v>
      </c>
      <c r="H8" s="127"/>
      <c r="I8" s="128">
        <f t="shared" ref="I8:I10" si="0">H8*G8</f>
        <v>0</v>
      </c>
      <c r="J8" s="127"/>
      <c r="K8" s="128">
        <f t="shared" ref="K8:K10" si="1">J8*G8</f>
        <v>0</v>
      </c>
      <c r="L8" s="129">
        <f t="shared" ref="L8:L10" si="2">K8+I8</f>
        <v>0</v>
      </c>
    </row>
    <row r="9" spans="1:12" s="130" customFormat="1" ht="59.1" customHeight="1">
      <c r="A9" s="179">
        <f>A8+1</f>
        <v>4</v>
      </c>
      <c r="B9" s="140"/>
      <c r="C9" s="141"/>
      <c r="D9" s="123" t="s">
        <v>285</v>
      </c>
      <c r="E9" s="124" t="s">
        <v>118</v>
      </c>
      <c r="F9" s="125" t="s">
        <v>19</v>
      </c>
      <c r="G9" s="126">
        <v>20</v>
      </c>
      <c r="H9" s="127"/>
      <c r="I9" s="128">
        <f t="shared" ref="I9" si="3">H9*G9</f>
        <v>0</v>
      </c>
      <c r="J9" s="127"/>
      <c r="K9" s="128">
        <f t="shared" ref="K9" si="4">J9*G9</f>
        <v>0</v>
      </c>
      <c r="L9" s="129">
        <f t="shared" ref="L9" si="5">K9+I9</f>
        <v>0</v>
      </c>
    </row>
    <row r="10" spans="1:12" s="130" customFormat="1" ht="22.5">
      <c r="A10" s="179">
        <f>A9+1</f>
        <v>5</v>
      </c>
      <c r="B10" s="140"/>
      <c r="C10" s="141"/>
      <c r="D10" s="123" t="s">
        <v>279</v>
      </c>
      <c r="E10" s="124" t="s">
        <v>118</v>
      </c>
      <c r="F10" s="125" t="s">
        <v>19</v>
      </c>
      <c r="G10" s="126">
        <v>86</v>
      </c>
      <c r="H10" s="127"/>
      <c r="I10" s="128">
        <f t="shared" si="0"/>
        <v>0</v>
      </c>
      <c r="J10" s="127"/>
      <c r="K10" s="128">
        <f t="shared" si="1"/>
        <v>0</v>
      </c>
      <c r="L10" s="129">
        <f t="shared" si="2"/>
        <v>0</v>
      </c>
    </row>
    <row r="11" spans="1:12" s="130" customFormat="1" ht="12.95" customHeight="1">
      <c r="A11" s="179">
        <f t="shared" ref="A11:A13" si="6">A10+1</f>
        <v>6</v>
      </c>
      <c r="B11" s="121"/>
      <c r="C11" s="122"/>
      <c r="D11" s="123" t="s">
        <v>163</v>
      </c>
      <c r="E11" s="124" t="s">
        <v>118</v>
      </c>
      <c r="F11" s="125" t="s">
        <v>19</v>
      </c>
      <c r="G11" s="126">
        <v>4</v>
      </c>
      <c r="H11" s="127"/>
      <c r="I11" s="128">
        <f t="shared" ref="I11:I13" si="7">H11*G11</f>
        <v>0</v>
      </c>
      <c r="J11" s="127"/>
      <c r="K11" s="128">
        <f t="shared" ref="K11:K13" si="8">J11*G11</f>
        <v>0</v>
      </c>
      <c r="L11" s="129">
        <f t="shared" ref="L11:L13" si="9">K11+I11</f>
        <v>0</v>
      </c>
    </row>
    <row r="12" spans="1:12" s="130" customFormat="1" ht="12.95" customHeight="1">
      <c r="A12" s="179">
        <f t="shared" si="6"/>
        <v>7</v>
      </c>
      <c r="B12" s="121"/>
      <c r="C12" s="122"/>
      <c r="D12" s="123" t="s">
        <v>43</v>
      </c>
      <c r="E12" s="124" t="s">
        <v>118</v>
      </c>
      <c r="F12" s="125" t="s">
        <v>29</v>
      </c>
      <c r="G12" s="126">
        <v>1</v>
      </c>
      <c r="H12" s="127"/>
      <c r="I12" s="128">
        <f t="shared" si="7"/>
        <v>0</v>
      </c>
      <c r="J12" s="127"/>
      <c r="K12" s="128">
        <f t="shared" si="8"/>
        <v>0</v>
      </c>
      <c r="L12" s="129">
        <f t="shared" si="9"/>
        <v>0</v>
      </c>
    </row>
    <row r="13" spans="1:12" s="130" customFormat="1" ht="12.95" customHeight="1">
      <c r="A13" s="179">
        <f t="shared" si="6"/>
        <v>8</v>
      </c>
      <c r="B13" s="121"/>
      <c r="C13" s="122"/>
      <c r="D13" s="123" t="s">
        <v>132</v>
      </c>
      <c r="E13" s="124" t="s">
        <v>118</v>
      </c>
      <c r="F13" s="125" t="s">
        <v>19</v>
      </c>
      <c r="G13" s="126">
        <v>620</v>
      </c>
      <c r="H13" s="127"/>
      <c r="I13" s="128">
        <f t="shared" si="7"/>
        <v>0</v>
      </c>
      <c r="J13" s="127"/>
      <c r="K13" s="128">
        <f t="shared" si="8"/>
        <v>0</v>
      </c>
      <c r="L13" s="129">
        <f t="shared" si="9"/>
        <v>0</v>
      </c>
    </row>
    <row r="14" spans="1:12" s="130" customFormat="1">
      <c r="A14" s="131"/>
      <c r="B14" s="131"/>
      <c r="C14" s="132"/>
      <c r="D14" s="133" t="s">
        <v>40</v>
      </c>
      <c r="E14" s="134"/>
      <c r="F14" s="135"/>
      <c r="G14" s="135"/>
      <c r="H14" s="136"/>
      <c r="I14" s="137"/>
      <c r="J14" s="138"/>
      <c r="K14" s="137"/>
      <c r="L14" s="139"/>
    </row>
    <row r="15" spans="1:12" s="130" customFormat="1" ht="33.75">
      <c r="A15" s="179">
        <f>A13+1</f>
        <v>9</v>
      </c>
      <c r="B15" s="121"/>
      <c r="C15" s="122"/>
      <c r="D15" s="123" t="s">
        <v>165</v>
      </c>
      <c r="E15" s="124" t="s">
        <v>118</v>
      </c>
      <c r="F15" s="125" t="s">
        <v>19</v>
      </c>
      <c r="G15" s="126">
        <v>75</v>
      </c>
      <c r="H15" s="127"/>
      <c r="I15" s="128">
        <f t="shared" ref="I15:I26" si="10">H15*G15</f>
        <v>0</v>
      </c>
      <c r="J15" s="127"/>
      <c r="K15" s="128">
        <f t="shared" ref="K15:K26" si="11">J15*G15</f>
        <v>0</v>
      </c>
      <c r="L15" s="129">
        <f t="shared" ref="L15:L26" si="12">K15+I15</f>
        <v>0</v>
      </c>
    </row>
    <row r="16" spans="1:12" s="130" customFormat="1" ht="22.5">
      <c r="A16" s="179">
        <f>A15+1</f>
        <v>10</v>
      </c>
      <c r="B16" s="121"/>
      <c r="C16" s="122"/>
      <c r="D16" s="123" t="s">
        <v>164</v>
      </c>
      <c r="E16" s="124" t="s">
        <v>118</v>
      </c>
      <c r="F16" s="125" t="s">
        <v>19</v>
      </c>
      <c r="G16" s="126">
        <v>210</v>
      </c>
      <c r="H16" s="127"/>
      <c r="I16" s="128">
        <f t="shared" si="10"/>
        <v>0</v>
      </c>
      <c r="J16" s="127"/>
      <c r="K16" s="128">
        <f t="shared" si="11"/>
        <v>0</v>
      </c>
      <c r="L16" s="129">
        <f t="shared" si="12"/>
        <v>0</v>
      </c>
    </row>
    <row r="17" spans="1:12" s="130" customFormat="1" ht="36.950000000000003" customHeight="1">
      <c r="A17" s="179">
        <f>A16+1</f>
        <v>11</v>
      </c>
      <c r="B17" s="121"/>
      <c r="C17" s="122"/>
      <c r="D17" s="123" t="s">
        <v>281</v>
      </c>
      <c r="E17" s="124" t="s">
        <v>118</v>
      </c>
      <c r="F17" s="125" t="s">
        <v>19</v>
      </c>
      <c r="G17" s="126">
        <v>324</v>
      </c>
      <c r="H17" s="127"/>
      <c r="I17" s="128">
        <f t="shared" si="10"/>
        <v>0</v>
      </c>
      <c r="J17" s="127"/>
      <c r="K17" s="128">
        <f t="shared" si="11"/>
        <v>0</v>
      </c>
      <c r="L17" s="129">
        <f t="shared" si="12"/>
        <v>0</v>
      </c>
    </row>
    <row r="18" spans="1:12" s="130" customFormat="1" ht="36.950000000000003" customHeight="1">
      <c r="A18" s="179">
        <f t="shared" ref="A18:A19" si="13">A17+1</f>
        <v>12</v>
      </c>
      <c r="B18" s="121"/>
      <c r="C18" s="122"/>
      <c r="D18" s="123" t="s">
        <v>365</v>
      </c>
      <c r="E18" s="124" t="s">
        <v>118</v>
      </c>
      <c r="F18" s="125" t="s">
        <v>19</v>
      </c>
      <c r="G18" s="126">
        <v>70</v>
      </c>
      <c r="H18" s="127"/>
      <c r="I18" s="128">
        <f t="shared" ref="I18" si="14">H18*G18</f>
        <v>0</v>
      </c>
      <c r="J18" s="127"/>
      <c r="K18" s="128">
        <f t="shared" ref="K18" si="15">J18*G18</f>
        <v>0</v>
      </c>
      <c r="L18" s="129">
        <f t="shared" ref="L18" si="16">K18+I18</f>
        <v>0</v>
      </c>
    </row>
    <row r="19" spans="1:12" s="130" customFormat="1" ht="22.5">
      <c r="A19" s="179">
        <f t="shared" si="13"/>
        <v>13</v>
      </c>
      <c r="B19" s="121"/>
      <c r="C19" s="122"/>
      <c r="D19" s="123" t="s">
        <v>220</v>
      </c>
      <c r="E19" s="124" t="s">
        <v>118</v>
      </c>
      <c r="F19" s="125" t="s">
        <v>19</v>
      </c>
      <c r="G19" s="126">
        <v>286</v>
      </c>
      <c r="H19" s="127"/>
      <c r="I19" s="128">
        <f t="shared" ref="I19" si="17">H19*G19</f>
        <v>0</v>
      </c>
      <c r="J19" s="127"/>
      <c r="K19" s="128">
        <f t="shared" ref="K19" si="18">J19*G19</f>
        <v>0</v>
      </c>
      <c r="L19" s="129">
        <f t="shared" ref="L19" si="19">K19+I19</f>
        <v>0</v>
      </c>
    </row>
    <row r="20" spans="1:12" s="130" customFormat="1" ht="22.5">
      <c r="A20" s="179">
        <f t="shared" ref="A20:A26" si="20">A19+1</f>
        <v>14</v>
      </c>
      <c r="B20" s="121"/>
      <c r="C20" s="122"/>
      <c r="D20" s="123" t="s">
        <v>259</v>
      </c>
      <c r="E20" s="124" t="s">
        <v>118</v>
      </c>
      <c r="F20" s="125" t="s">
        <v>19</v>
      </c>
      <c r="G20" s="126">
        <v>20</v>
      </c>
      <c r="H20" s="127"/>
      <c r="I20" s="128">
        <f t="shared" si="10"/>
        <v>0</v>
      </c>
      <c r="J20" s="127"/>
      <c r="K20" s="128">
        <f t="shared" si="11"/>
        <v>0</v>
      </c>
      <c r="L20" s="129">
        <f t="shared" si="12"/>
        <v>0</v>
      </c>
    </row>
    <row r="21" spans="1:12" s="130" customFormat="1" ht="22.5">
      <c r="A21" s="179">
        <f t="shared" si="20"/>
        <v>15</v>
      </c>
      <c r="B21" s="121"/>
      <c r="C21" s="122"/>
      <c r="D21" s="123" t="s">
        <v>262</v>
      </c>
      <c r="E21" s="124" t="s">
        <v>118</v>
      </c>
      <c r="F21" s="125" t="s">
        <v>19</v>
      </c>
      <c r="G21" s="126">
        <v>130</v>
      </c>
      <c r="H21" s="127"/>
      <c r="I21" s="128">
        <f t="shared" ref="I21" si="21">H21*G21</f>
        <v>0</v>
      </c>
      <c r="J21" s="127"/>
      <c r="K21" s="128">
        <f t="shared" ref="K21" si="22">J21*G21</f>
        <v>0</v>
      </c>
      <c r="L21" s="129">
        <f t="shared" ref="L21" si="23">K21+I21</f>
        <v>0</v>
      </c>
    </row>
    <row r="22" spans="1:12" s="130" customFormat="1" ht="22.5">
      <c r="A22" s="179">
        <f t="shared" si="20"/>
        <v>16</v>
      </c>
      <c r="B22" s="121"/>
      <c r="C22" s="122"/>
      <c r="D22" s="123" t="s">
        <v>263</v>
      </c>
      <c r="E22" s="124" t="s">
        <v>118</v>
      </c>
      <c r="F22" s="125" t="s">
        <v>19</v>
      </c>
      <c r="G22" s="126">
        <v>10</v>
      </c>
      <c r="H22" s="127"/>
      <c r="I22" s="128">
        <f t="shared" si="10"/>
        <v>0</v>
      </c>
      <c r="J22" s="127"/>
      <c r="K22" s="128">
        <f t="shared" si="11"/>
        <v>0</v>
      </c>
      <c r="L22" s="129">
        <f t="shared" si="12"/>
        <v>0</v>
      </c>
    </row>
    <row r="23" spans="1:12" s="130" customFormat="1" ht="12.95" customHeight="1">
      <c r="A23" s="179">
        <f t="shared" si="20"/>
        <v>17</v>
      </c>
      <c r="B23" s="121"/>
      <c r="C23" s="122"/>
      <c r="D23" s="123" t="s">
        <v>50</v>
      </c>
      <c r="E23" s="124" t="s">
        <v>118</v>
      </c>
      <c r="F23" s="125" t="s">
        <v>19</v>
      </c>
      <c r="G23" s="126">
        <v>186</v>
      </c>
      <c r="H23" s="127"/>
      <c r="I23" s="128">
        <f t="shared" si="10"/>
        <v>0</v>
      </c>
      <c r="J23" s="127"/>
      <c r="K23" s="128">
        <f t="shared" si="11"/>
        <v>0</v>
      </c>
      <c r="L23" s="129">
        <f t="shared" si="12"/>
        <v>0</v>
      </c>
    </row>
    <row r="24" spans="1:12" s="130" customFormat="1" ht="12.95" customHeight="1">
      <c r="A24" s="179">
        <f t="shared" si="20"/>
        <v>18</v>
      </c>
      <c r="B24" s="121"/>
      <c r="C24" s="122"/>
      <c r="D24" s="123" t="s">
        <v>51</v>
      </c>
      <c r="E24" s="124" t="s">
        <v>118</v>
      </c>
      <c r="F24" s="125" t="s">
        <v>29</v>
      </c>
      <c r="G24" s="126">
        <v>10</v>
      </c>
      <c r="H24" s="127"/>
      <c r="I24" s="128">
        <f t="shared" si="10"/>
        <v>0</v>
      </c>
      <c r="J24" s="127"/>
      <c r="K24" s="128">
        <f t="shared" si="11"/>
        <v>0</v>
      </c>
      <c r="L24" s="129">
        <f t="shared" si="12"/>
        <v>0</v>
      </c>
    </row>
    <row r="25" spans="1:12" s="130" customFormat="1" ht="12.95" customHeight="1">
      <c r="A25" s="179">
        <f t="shared" si="20"/>
        <v>19</v>
      </c>
      <c r="B25" s="121"/>
      <c r="C25" s="122"/>
      <c r="D25" s="123" t="s">
        <v>52</v>
      </c>
      <c r="E25" s="124" t="s">
        <v>118</v>
      </c>
      <c r="F25" s="125" t="s">
        <v>29</v>
      </c>
      <c r="G25" s="126">
        <v>20</v>
      </c>
      <c r="H25" s="127"/>
      <c r="I25" s="128">
        <f t="shared" si="10"/>
        <v>0</v>
      </c>
      <c r="J25" s="127"/>
      <c r="K25" s="128">
        <f t="shared" si="11"/>
        <v>0</v>
      </c>
      <c r="L25" s="129">
        <f t="shared" si="12"/>
        <v>0</v>
      </c>
    </row>
    <row r="26" spans="1:12" s="130" customFormat="1" ht="12.95" customHeight="1">
      <c r="A26" s="179">
        <f t="shared" si="20"/>
        <v>20</v>
      </c>
      <c r="B26" s="121"/>
      <c r="C26" s="122"/>
      <c r="D26" s="123" t="s">
        <v>53</v>
      </c>
      <c r="E26" s="124" t="s">
        <v>118</v>
      </c>
      <c r="F26" s="125" t="s">
        <v>29</v>
      </c>
      <c r="G26" s="126">
        <v>20</v>
      </c>
      <c r="H26" s="127"/>
      <c r="I26" s="128">
        <f t="shared" si="10"/>
        <v>0</v>
      </c>
      <c r="J26" s="127"/>
      <c r="K26" s="128">
        <f t="shared" si="11"/>
        <v>0</v>
      </c>
      <c r="L26" s="129">
        <f t="shared" si="12"/>
        <v>0</v>
      </c>
    </row>
    <row r="27" spans="1:12" s="130" customFormat="1">
      <c r="A27" s="131"/>
      <c r="B27" s="131"/>
      <c r="C27" s="132"/>
      <c r="D27" s="133" t="s">
        <v>60</v>
      </c>
      <c r="E27" s="134"/>
      <c r="F27" s="135"/>
      <c r="G27" s="135"/>
      <c r="H27" s="136"/>
      <c r="I27" s="137"/>
      <c r="J27" s="138"/>
      <c r="K27" s="137"/>
      <c r="L27" s="139"/>
    </row>
    <row r="28" spans="1:12" s="130" customFormat="1" ht="12.95" customHeight="1">
      <c r="A28" s="179">
        <f>A26+1</f>
        <v>21</v>
      </c>
      <c r="B28" s="121"/>
      <c r="C28" s="122"/>
      <c r="D28" s="123" t="s">
        <v>54</v>
      </c>
      <c r="E28" s="124" t="s">
        <v>118</v>
      </c>
      <c r="F28" s="125" t="s">
        <v>29</v>
      </c>
      <c r="G28" s="126">
        <v>5</v>
      </c>
      <c r="H28" s="127"/>
      <c r="I28" s="128">
        <f t="shared" ref="I28:I33" si="24">H28*G28</f>
        <v>0</v>
      </c>
      <c r="J28" s="127"/>
      <c r="K28" s="128">
        <f t="shared" ref="K28:K33" si="25">J28*G28</f>
        <v>0</v>
      </c>
      <c r="L28" s="129">
        <f t="shared" ref="L28:L33" si="26">K28+I28</f>
        <v>0</v>
      </c>
    </row>
    <row r="29" spans="1:12" s="130" customFormat="1" ht="12.95" customHeight="1">
      <c r="A29" s="179">
        <f>A28+1</f>
        <v>22</v>
      </c>
      <c r="B29" s="121"/>
      <c r="C29" s="122"/>
      <c r="D29" s="123" t="s">
        <v>55</v>
      </c>
      <c r="E29" s="124" t="s">
        <v>118</v>
      </c>
      <c r="F29" s="125" t="s">
        <v>29</v>
      </c>
      <c r="G29" s="126">
        <v>5</v>
      </c>
      <c r="H29" s="127"/>
      <c r="I29" s="128">
        <f t="shared" si="24"/>
        <v>0</v>
      </c>
      <c r="J29" s="127"/>
      <c r="K29" s="128">
        <f t="shared" si="25"/>
        <v>0</v>
      </c>
      <c r="L29" s="129">
        <f t="shared" si="26"/>
        <v>0</v>
      </c>
    </row>
    <row r="30" spans="1:12" s="130" customFormat="1" ht="12.95" customHeight="1">
      <c r="A30" s="179">
        <f t="shared" ref="A30:A33" si="27">A29+1</f>
        <v>23</v>
      </c>
      <c r="B30" s="121"/>
      <c r="C30" s="122"/>
      <c r="D30" s="123" t="s">
        <v>56</v>
      </c>
      <c r="E30" s="124" t="s">
        <v>118</v>
      </c>
      <c r="F30" s="125" t="s">
        <v>29</v>
      </c>
      <c r="G30" s="126">
        <v>5</v>
      </c>
      <c r="H30" s="127"/>
      <c r="I30" s="128">
        <f t="shared" si="24"/>
        <v>0</v>
      </c>
      <c r="J30" s="127"/>
      <c r="K30" s="128">
        <f t="shared" si="25"/>
        <v>0</v>
      </c>
      <c r="L30" s="129">
        <f t="shared" si="26"/>
        <v>0</v>
      </c>
    </row>
    <row r="31" spans="1:12" s="130" customFormat="1" ht="12.95" customHeight="1">
      <c r="A31" s="179">
        <f t="shared" si="27"/>
        <v>24</v>
      </c>
      <c r="B31" s="121"/>
      <c r="C31" s="122"/>
      <c r="D31" s="123" t="s">
        <v>57</v>
      </c>
      <c r="E31" s="124" t="s">
        <v>118</v>
      </c>
      <c r="F31" s="125" t="s">
        <v>29</v>
      </c>
      <c r="G31" s="126">
        <v>5</v>
      </c>
      <c r="H31" s="127"/>
      <c r="I31" s="128">
        <f t="shared" si="24"/>
        <v>0</v>
      </c>
      <c r="J31" s="127"/>
      <c r="K31" s="128">
        <f t="shared" si="25"/>
        <v>0</v>
      </c>
      <c r="L31" s="129">
        <f t="shared" si="26"/>
        <v>0</v>
      </c>
    </row>
    <row r="32" spans="1:12" s="130" customFormat="1" ht="12.95" customHeight="1">
      <c r="A32" s="179">
        <f t="shared" si="27"/>
        <v>25</v>
      </c>
      <c r="B32" s="121"/>
      <c r="C32" s="122"/>
      <c r="D32" s="123" t="s">
        <v>58</v>
      </c>
      <c r="E32" s="124" t="s">
        <v>118</v>
      </c>
      <c r="F32" s="125" t="s">
        <v>29</v>
      </c>
      <c r="G32" s="126">
        <v>5</v>
      </c>
      <c r="H32" s="127"/>
      <c r="I32" s="128">
        <f t="shared" si="24"/>
        <v>0</v>
      </c>
      <c r="J32" s="127"/>
      <c r="K32" s="128">
        <f t="shared" si="25"/>
        <v>0</v>
      </c>
      <c r="L32" s="129">
        <f t="shared" si="26"/>
        <v>0</v>
      </c>
    </row>
    <row r="33" spans="1:12" s="130" customFormat="1" ht="12.95" customHeight="1">
      <c r="A33" s="179">
        <f t="shared" si="27"/>
        <v>26</v>
      </c>
      <c r="B33" s="121"/>
      <c r="C33" s="122"/>
      <c r="D33" s="123" t="s">
        <v>59</v>
      </c>
      <c r="E33" s="124" t="s">
        <v>118</v>
      </c>
      <c r="F33" s="125" t="s">
        <v>29</v>
      </c>
      <c r="G33" s="126">
        <v>5</v>
      </c>
      <c r="H33" s="127"/>
      <c r="I33" s="128">
        <f t="shared" si="24"/>
        <v>0</v>
      </c>
      <c r="J33" s="127"/>
      <c r="K33" s="128">
        <f t="shared" si="25"/>
        <v>0</v>
      </c>
      <c r="L33" s="129">
        <f t="shared" si="26"/>
        <v>0</v>
      </c>
    </row>
    <row r="34" spans="1:12" s="130" customFormat="1">
      <c r="A34" s="131"/>
      <c r="B34" s="131"/>
      <c r="C34" s="132"/>
      <c r="D34" s="133" t="s">
        <v>33</v>
      </c>
      <c r="E34" s="134"/>
      <c r="F34" s="135"/>
      <c r="G34" s="135"/>
      <c r="H34" s="136"/>
      <c r="I34" s="137"/>
      <c r="J34" s="138"/>
      <c r="K34" s="137"/>
      <c r="L34" s="139"/>
    </row>
    <row r="35" spans="1:12" s="130" customFormat="1" ht="12.95" customHeight="1">
      <c r="A35" s="179">
        <f>A33+1</f>
        <v>27</v>
      </c>
      <c r="B35" s="121"/>
      <c r="C35" s="122"/>
      <c r="D35" s="123" t="s">
        <v>160</v>
      </c>
      <c r="E35" s="124" t="s">
        <v>118</v>
      </c>
      <c r="F35" s="125" t="s">
        <v>29</v>
      </c>
      <c r="G35" s="126">
        <v>200</v>
      </c>
      <c r="H35" s="127"/>
      <c r="I35" s="128">
        <f>H35*G35</f>
        <v>0</v>
      </c>
      <c r="J35" s="127"/>
      <c r="K35" s="128">
        <f>J35*G35</f>
        <v>0</v>
      </c>
      <c r="L35" s="129">
        <f>K35+I35</f>
        <v>0</v>
      </c>
    </row>
    <row r="36" spans="1:12" s="130" customFormat="1" ht="12.95" customHeight="1">
      <c r="A36" s="179">
        <f>A35+1</f>
        <v>28</v>
      </c>
      <c r="B36" s="121"/>
      <c r="C36" s="122"/>
      <c r="D36" s="123" t="s">
        <v>44</v>
      </c>
      <c r="E36" s="124" t="s">
        <v>118</v>
      </c>
      <c r="F36" s="125" t="s">
        <v>29</v>
      </c>
      <c r="G36" s="126">
        <v>200</v>
      </c>
      <c r="H36" s="127"/>
      <c r="I36" s="128">
        <f>H36*G36</f>
        <v>0</v>
      </c>
      <c r="J36" s="127"/>
      <c r="K36" s="128">
        <f>J36*G36</f>
        <v>0</v>
      </c>
      <c r="L36" s="129">
        <f>K36+I36</f>
        <v>0</v>
      </c>
    </row>
    <row r="37" spans="1:12" s="130" customFormat="1" ht="12.95" customHeight="1">
      <c r="A37" s="179">
        <f t="shared" ref="A37:A39" si="28">A36+1</f>
        <v>29</v>
      </c>
      <c r="B37" s="121"/>
      <c r="C37" s="122"/>
      <c r="D37" s="123" t="s">
        <v>166</v>
      </c>
      <c r="E37" s="124" t="s">
        <v>118</v>
      </c>
      <c r="F37" s="125" t="s">
        <v>29</v>
      </c>
      <c r="G37" s="126">
        <v>800</v>
      </c>
      <c r="H37" s="127"/>
      <c r="I37" s="128">
        <f>H37*G37</f>
        <v>0</v>
      </c>
      <c r="J37" s="127"/>
      <c r="K37" s="128">
        <f>J37*G37</f>
        <v>0</v>
      </c>
      <c r="L37" s="129">
        <f>K37+I37</f>
        <v>0</v>
      </c>
    </row>
    <row r="38" spans="1:12" s="130" customFormat="1" ht="12.95" customHeight="1">
      <c r="A38" s="179">
        <f t="shared" si="28"/>
        <v>30</v>
      </c>
      <c r="B38" s="121"/>
      <c r="C38" s="122"/>
      <c r="D38" s="123" t="s">
        <v>159</v>
      </c>
      <c r="E38" s="124" t="s">
        <v>118</v>
      </c>
      <c r="F38" s="125" t="s">
        <v>29</v>
      </c>
      <c r="G38" s="126">
        <v>500</v>
      </c>
      <c r="H38" s="127"/>
      <c r="I38" s="128">
        <f>H38*G38</f>
        <v>0</v>
      </c>
      <c r="J38" s="127"/>
      <c r="K38" s="128">
        <f>J38*G38</f>
        <v>0</v>
      </c>
      <c r="L38" s="129">
        <f>K38+I38</f>
        <v>0</v>
      </c>
    </row>
    <row r="39" spans="1:12" s="130" customFormat="1" ht="12.95" customHeight="1">
      <c r="A39" s="179">
        <f t="shared" si="28"/>
        <v>31</v>
      </c>
      <c r="B39" s="121"/>
      <c r="C39" s="122"/>
      <c r="D39" s="123" t="s">
        <v>45</v>
      </c>
      <c r="E39" s="124" t="s">
        <v>118</v>
      </c>
      <c r="F39" s="125" t="s">
        <v>29</v>
      </c>
      <c r="G39" s="126">
        <v>500</v>
      </c>
      <c r="H39" s="127"/>
      <c r="I39" s="128">
        <f>H39*G39</f>
        <v>0</v>
      </c>
      <c r="J39" s="127"/>
      <c r="K39" s="128">
        <f>J39*G39</f>
        <v>0</v>
      </c>
      <c r="L39" s="129">
        <f>K39+I39</f>
        <v>0</v>
      </c>
    </row>
    <row r="40" spans="1:12" s="130" customFormat="1">
      <c r="A40" s="131"/>
      <c r="B40" s="131"/>
      <c r="C40" s="132"/>
      <c r="D40" s="133" t="s">
        <v>158</v>
      </c>
      <c r="E40" s="134"/>
      <c r="F40" s="135"/>
      <c r="G40" s="135"/>
      <c r="H40" s="136"/>
      <c r="I40" s="137"/>
      <c r="J40" s="138"/>
      <c r="K40" s="137"/>
      <c r="L40" s="139"/>
    </row>
    <row r="41" spans="1:12" s="130" customFormat="1" ht="12.95" customHeight="1">
      <c r="A41" s="179">
        <f>A39+1</f>
        <v>32</v>
      </c>
      <c r="B41" s="121"/>
      <c r="C41" s="122"/>
      <c r="D41" s="123" t="s">
        <v>167</v>
      </c>
      <c r="E41" s="124" t="s">
        <v>118</v>
      </c>
      <c r="F41" s="125" t="s">
        <v>19</v>
      </c>
      <c r="G41" s="126">
        <v>240</v>
      </c>
      <c r="H41" s="127"/>
      <c r="I41" s="128">
        <f t="shared" ref="I41:I45" si="29">H41*G41</f>
        <v>0</v>
      </c>
      <c r="J41" s="127"/>
      <c r="K41" s="128">
        <f t="shared" ref="K41:K45" si="30">J41*G41</f>
        <v>0</v>
      </c>
      <c r="L41" s="129">
        <f t="shared" ref="L41:L45" si="31">K41+I41</f>
        <v>0</v>
      </c>
    </row>
    <row r="42" spans="1:12" s="130" customFormat="1" ht="12.95" customHeight="1">
      <c r="A42" s="179">
        <f>A41+1</f>
        <v>33</v>
      </c>
      <c r="B42" s="121"/>
      <c r="C42" s="122"/>
      <c r="D42" s="123" t="s">
        <v>157</v>
      </c>
      <c r="E42" s="124" t="s">
        <v>118</v>
      </c>
      <c r="F42" s="125" t="s">
        <v>19</v>
      </c>
      <c r="G42" s="126">
        <v>1145</v>
      </c>
      <c r="H42" s="127"/>
      <c r="I42" s="128">
        <f t="shared" si="29"/>
        <v>0</v>
      </c>
      <c r="J42" s="127"/>
      <c r="K42" s="128">
        <f t="shared" si="30"/>
        <v>0</v>
      </c>
      <c r="L42" s="129">
        <f t="shared" si="31"/>
        <v>0</v>
      </c>
    </row>
    <row r="43" spans="1:12" s="130" customFormat="1" ht="12.95" customHeight="1">
      <c r="A43" s="179">
        <f t="shared" ref="A43:A45" si="32">A42+1</f>
        <v>34</v>
      </c>
      <c r="B43" s="121"/>
      <c r="C43" s="122"/>
      <c r="D43" s="123" t="s">
        <v>168</v>
      </c>
      <c r="E43" s="124" t="s">
        <v>118</v>
      </c>
      <c r="F43" s="125" t="s">
        <v>19</v>
      </c>
      <c r="G43" s="126">
        <v>924</v>
      </c>
      <c r="H43" s="127"/>
      <c r="I43" s="128">
        <f t="shared" si="29"/>
        <v>0</v>
      </c>
      <c r="J43" s="127"/>
      <c r="K43" s="128">
        <f t="shared" si="30"/>
        <v>0</v>
      </c>
      <c r="L43" s="129">
        <f t="shared" si="31"/>
        <v>0</v>
      </c>
    </row>
    <row r="44" spans="1:12" s="130" customFormat="1" ht="12.95" customHeight="1">
      <c r="A44" s="179">
        <f t="shared" si="32"/>
        <v>35</v>
      </c>
      <c r="B44" s="121"/>
      <c r="C44" s="122"/>
      <c r="D44" s="123" t="s">
        <v>169</v>
      </c>
      <c r="E44" s="124" t="s">
        <v>118</v>
      </c>
      <c r="F44" s="125" t="s">
        <v>19</v>
      </c>
      <c r="G44" s="126">
        <v>980</v>
      </c>
      <c r="H44" s="127"/>
      <c r="I44" s="128">
        <f t="shared" si="29"/>
        <v>0</v>
      </c>
      <c r="J44" s="127"/>
      <c r="K44" s="128">
        <f t="shared" si="30"/>
        <v>0</v>
      </c>
      <c r="L44" s="129">
        <f t="shared" si="31"/>
        <v>0</v>
      </c>
    </row>
    <row r="45" spans="1:12" s="130" customFormat="1" ht="12.95" customHeight="1">
      <c r="A45" s="179">
        <f t="shared" si="32"/>
        <v>36</v>
      </c>
      <c r="B45" s="121"/>
      <c r="C45" s="122"/>
      <c r="D45" s="123" t="s">
        <v>283</v>
      </c>
      <c r="E45" s="124" t="s">
        <v>118</v>
      </c>
      <c r="F45" s="125" t="s">
        <v>19</v>
      </c>
      <c r="G45" s="126">
        <v>150</v>
      </c>
      <c r="H45" s="127"/>
      <c r="I45" s="128">
        <f t="shared" si="29"/>
        <v>0</v>
      </c>
      <c r="J45" s="127"/>
      <c r="K45" s="128">
        <f t="shared" si="30"/>
        <v>0</v>
      </c>
      <c r="L45" s="129">
        <f t="shared" si="31"/>
        <v>0</v>
      </c>
    </row>
    <row r="46" spans="1:12" s="130" customFormat="1">
      <c r="A46" s="131"/>
      <c r="B46" s="131"/>
      <c r="C46" s="132"/>
      <c r="D46" s="133" t="s">
        <v>239</v>
      </c>
      <c r="E46" s="134"/>
      <c r="F46" s="135"/>
      <c r="G46" s="135"/>
      <c r="H46" s="136"/>
      <c r="I46" s="137"/>
      <c r="J46" s="138"/>
      <c r="K46" s="137"/>
      <c r="L46" s="139"/>
    </row>
    <row r="47" spans="1:12" s="130" customFormat="1">
      <c r="A47" s="179">
        <f>A45+1</f>
        <v>37</v>
      </c>
      <c r="B47" s="121"/>
      <c r="C47" s="122"/>
      <c r="D47" s="123" t="s">
        <v>240</v>
      </c>
      <c r="E47" s="124" t="s">
        <v>118</v>
      </c>
      <c r="F47" s="125" t="s">
        <v>19</v>
      </c>
      <c r="G47" s="126">
        <v>140</v>
      </c>
      <c r="H47" s="127"/>
      <c r="I47" s="128">
        <f>H47*G47</f>
        <v>0</v>
      </c>
      <c r="J47" s="127"/>
      <c r="K47" s="128">
        <f>J47*G47</f>
        <v>0</v>
      </c>
      <c r="L47" s="129">
        <f>K47+I47</f>
        <v>0</v>
      </c>
    </row>
    <row r="48" spans="1:12" s="130" customFormat="1">
      <c r="A48" s="131"/>
      <c r="B48" s="131"/>
      <c r="C48" s="132"/>
      <c r="D48" s="133" t="s">
        <v>156</v>
      </c>
      <c r="E48" s="134"/>
      <c r="F48" s="135"/>
      <c r="G48" s="135"/>
      <c r="H48" s="136"/>
      <c r="I48" s="137"/>
      <c r="J48" s="138"/>
      <c r="K48" s="137"/>
      <c r="L48" s="139"/>
    </row>
    <row r="49" spans="1:12" s="130" customFormat="1" ht="12.95" customHeight="1">
      <c r="A49" s="179">
        <f>A47+1</f>
        <v>38</v>
      </c>
      <c r="B49" s="121"/>
      <c r="C49" s="122"/>
      <c r="D49" s="123" t="s">
        <v>155</v>
      </c>
      <c r="E49" s="124" t="s">
        <v>118</v>
      </c>
      <c r="F49" s="125" t="s">
        <v>19</v>
      </c>
      <c r="G49" s="126">
        <v>850</v>
      </c>
      <c r="H49" s="127"/>
      <c r="I49" s="128">
        <f>H49*G49</f>
        <v>0</v>
      </c>
      <c r="J49" s="127"/>
      <c r="K49" s="128">
        <f>J49*G49</f>
        <v>0</v>
      </c>
      <c r="L49" s="129">
        <f>K49+I49</f>
        <v>0</v>
      </c>
    </row>
    <row r="50" spans="1:12" s="130" customFormat="1" ht="12.95" customHeight="1">
      <c r="A50" s="179">
        <f>A49+1</f>
        <v>39</v>
      </c>
      <c r="B50" s="121"/>
      <c r="C50" s="122"/>
      <c r="D50" s="163" t="s">
        <v>287</v>
      </c>
      <c r="E50" s="164" t="s">
        <v>118</v>
      </c>
      <c r="F50" s="162" t="s">
        <v>19</v>
      </c>
      <c r="G50" s="126">
        <v>1300</v>
      </c>
      <c r="H50" s="165"/>
      <c r="I50" s="166">
        <f>H50*G50</f>
        <v>0</v>
      </c>
      <c r="J50" s="165"/>
      <c r="K50" s="166">
        <f>J50*G50</f>
        <v>0</v>
      </c>
      <c r="L50" s="129">
        <f>K50+I50</f>
        <v>0</v>
      </c>
    </row>
    <row r="51" spans="1:12" s="142" customFormat="1">
      <c r="A51" s="131"/>
      <c r="B51" s="131"/>
      <c r="C51" s="132"/>
      <c r="D51" s="133" t="s">
        <v>357</v>
      </c>
      <c r="E51" s="134"/>
      <c r="F51" s="135"/>
      <c r="G51" s="135"/>
      <c r="H51" s="169"/>
      <c r="I51" s="170"/>
      <c r="J51" s="171"/>
      <c r="K51" s="170"/>
      <c r="L51" s="139"/>
    </row>
    <row r="52" spans="1:12" s="142" customFormat="1">
      <c r="A52" s="179">
        <f>A50+1</f>
        <v>40</v>
      </c>
      <c r="B52" s="161"/>
      <c r="C52" s="172"/>
      <c r="D52" s="163" t="s">
        <v>358</v>
      </c>
      <c r="E52" s="164" t="s">
        <v>118</v>
      </c>
      <c r="F52" s="162" t="s">
        <v>29</v>
      </c>
      <c r="G52" s="126">
        <v>16</v>
      </c>
      <c r="H52" s="165"/>
      <c r="I52" s="166">
        <f>H52*G52</f>
        <v>0</v>
      </c>
      <c r="J52" s="165"/>
      <c r="K52" s="166">
        <f>J52*G52</f>
        <v>0</v>
      </c>
      <c r="L52" s="167">
        <f t="shared" ref="L52" si="33">K52+I52</f>
        <v>0</v>
      </c>
    </row>
    <row r="53" spans="1:12" s="142" customFormat="1">
      <c r="A53" s="131"/>
      <c r="B53" s="131"/>
      <c r="C53" s="132"/>
      <c r="D53" s="133" t="s">
        <v>41</v>
      </c>
      <c r="E53" s="134"/>
      <c r="F53" s="135"/>
      <c r="G53" s="135"/>
      <c r="H53" s="136"/>
      <c r="I53" s="137"/>
      <c r="J53" s="138"/>
      <c r="K53" s="137"/>
      <c r="L53" s="139"/>
    </row>
    <row r="54" spans="1:12" s="142" customFormat="1" ht="21.95" customHeight="1">
      <c r="A54" s="179">
        <f>A52+1</f>
        <v>41</v>
      </c>
      <c r="B54" s="121"/>
      <c r="C54" s="122"/>
      <c r="D54" s="123" t="s">
        <v>265</v>
      </c>
      <c r="E54" s="124" t="s">
        <v>118</v>
      </c>
      <c r="F54" s="125" t="s">
        <v>19</v>
      </c>
      <c r="G54" s="126">
        <v>60</v>
      </c>
      <c r="H54" s="127"/>
      <c r="I54" s="128">
        <f>H54*G54</f>
        <v>0</v>
      </c>
      <c r="J54" s="127"/>
      <c r="K54" s="128">
        <f>J54*G54</f>
        <v>0</v>
      </c>
      <c r="L54" s="129">
        <f t="shared" ref="L54:L55" si="34">K54+I54</f>
        <v>0</v>
      </c>
    </row>
    <row r="55" spans="1:12" s="142" customFormat="1" ht="21.95" customHeight="1">
      <c r="A55" s="179">
        <f>A54+1</f>
        <v>42</v>
      </c>
      <c r="B55" s="121"/>
      <c r="C55" s="122"/>
      <c r="D55" s="123" t="s">
        <v>264</v>
      </c>
      <c r="E55" s="124" t="s">
        <v>118</v>
      </c>
      <c r="F55" s="125" t="s">
        <v>19</v>
      </c>
      <c r="G55" s="126">
        <v>200</v>
      </c>
      <c r="H55" s="127"/>
      <c r="I55" s="128">
        <f>H55*G55</f>
        <v>0</v>
      </c>
      <c r="J55" s="127"/>
      <c r="K55" s="128">
        <f>J55*G55</f>
        <v>0</v>
      </c>
      <c r="L55" s="129">
        <f t="shared" si="34"/>
        <v>0</v>
      </c>
    </row>
    <row r="56" spans="1:12" s="142" customFormat="1">
      <c r="A56" s="131"/>
      <c r="B56" s="131"/>
      <c r="C56" s="132"/>
      <c r="D56" s="133" t="s">
        <v>31</v>
      </c>
      <c r="E56" s="134"/>
      <c r="F56" s="135"/>
      <c r="G56" s="135"/>
      <c r="H56" s="136"/>
      <c r="I56" s="137"/>
      <c r="J56" s="138"/>
      <c r="K56" s="137"/>
      <c r="L56" s="139"/>
    </row>
    <row r="57" spans="1:12" s="142" customFormat="1">
      <c r="A57" s="179">
        <f>A55+1</f>
        <v>43</v>
      </c>
      <c r="B57" s="121"/>
      <c r="C57" s="122"/>
      <c r="D57" s="123" t="s">
        <v>268</v>
      </c>
      <c r="E57" s="124" t="s">
        <v>118</v>
      </c>
      <c r="F57" s="125" t="s">
        <v>29</v>
      </c>
      <c r="G57" s="126">
        <v>10</v>
      </c>
      <c r="H57" s="127"/>
      <c r="I57" s="128">
        <f t="shared" ref="I57:I59" si="35">H57*G57</f>
        <v>0</v>
      </c>
      <c r="J57" s="127"/>
      <c r="K57" s="128">
        <f t="shared" ref="K57:K59" si="36">J57*G57</f>
        <v>0</v>
      </c>
      <c r="L57" s="129">
        <f t="shared" ref="L57:L59" si="37">K57+I57</f>
        <v>0</v>
      </c>
    </row>
    <row r="58" spans="1:12" s="142" customFormat="1">
      <c r="A58" s="179">
        <f t="shared" ref="A58:A63" si="38">A57+1</f>
        <v>44</v>
      </c>
      <c r="B58" s="161"/>
      <c r="C58" s="172"/>
      <c r="D58" s="163" t="s">
        <v>353</v>
      </c>
      <c r="E58" s="164" t="s">
        <v>118</v>
      </c>
      <c r="F58" s="162" t="s">
        <v>29</v>
      </c>
      <c r="G58" s="126">
        <v>13</v>
      </c>
      <c r="H58" s="165"/>
      <c r="I58" s="166">
        <f t="shared" si="35"/>
        <v>0</v>
      </c>
      <c r="J58" s="165"/>
      <c r="K58" s="166">
        <f t="shared" si="36"/>
        <v>0</v>
      </c>
      <c r="L58" s="167">
        <f t="shared" si="37"/>
        <v>0</v>
      </c>
    </row>
    <row r="59" spans="1:12" s="142" customFormat="1">
      <c r="A59" s="179">
        <f t="shared" si="38"/>
        <v>45</v>
      </c>
      <c r="B59" s="161"/>
      <c r="C59" s="172"/>
      <c r="D59" s="163" t="s">
        <v>352</v>
      </c>
      <c r="E59" s="164" t="s">
        <v>118</v>
      </c>
      <c r="F59" s="162" t="s">
        <v>29</v>
      </c>
      <c r="G59" s="126">
        <v>20</v>
      </c>
      <c r="H59" s="165"/>
      <c r="I59" s="166">
        <f t="shared" si="35"/>
        <v>0</v>
      </c>
      <c r="J59" s="165"/>
      <c r="K59" s="166">
        <f t="shared" si="36"/>
        <v>0</v>
      </c>
      <c r="L59" s="167">
        <f t="shared" si="37"/>
        <v>0</v>
      </c>
    </row>
    <row r="60" spans="1:12" s="142" customFormat="1">
      <c r="A60" s="179">
        <f t="shared" si="38"/>
        <v>46</v>
      </c>
      <c r="B60" s="121"/>
      <c r="C60" s="122"/>
      <c r="D60" s="123" t="s">
        <v>221</v>
      </c>
      <c r="E60" s="124" t="s">
        <v>118</v>
      </c>
      <c r="F60" s="125" t="s">
        <v>29</v>
      </c>
      <c r="G60" s="126">
        <v>1</v>
      </c>
      <c r="H60" s="127"/>
      <c r="I60" s="128">
        <f t="shared" ref="I60:I63" si="39">H60*G60</f>
        <v>0</v>
      </c>
      <c r="J60" s="127"/>
      <c r="K60" s="128">
        <f t="shared" ref="K60:K63" si="40">J60*G60</f>
        <v>0</v>
      </c>
      <c r="L60" s="129">
        <f t="shared" ref="L60:L63" si="41">K60+I60</f>
        <v>0</v>
      </c>
    </row>
    <row r="61" spans="1:12" s="142" customFormat="1">
      <c r="A61" s="179">
        <f t="shared" si="38"/>
        <v>47</v>
      </c>
      <c r="B61" s="161"/>
      <c r="C61" s="172"/>
      <c r="D61" s="163" t="s">
        <v>354</v>
      </c>
      <c r="E61" s="164" t="s">
        <v>118</v>
      </c>
      <c r="F61" s="162" t="s">
        <v>29</v>
      </c>
      <c r="G61" s="126">
        <v>38</v>
      </c>
      <c r="H61" s="165"/>
      <c r="I61" s="166">
        <f t="shared" si="39"/>
        <v>0</v>
      </c>
      <c r="J61" s="165"/>
      <c r="K61" s="166">
        <f t="shared" si="40"/>
        <v>0</v>
      </c>
      <c r="L61" s="167">
        <f t="shared" si="41"/>
        <v>0</v>
      </c>
    </row>
    <row r="62" spans="1:12" s="142" customFormat="1">
      <c r="A62" s="179">
        <f t="shared" si="38"/>
        <v>48</v>
      </c>
      <c r="B62" s="161"/>
      <c r="C62" s="172"/>
      <c r="D62" s="163" t="s">
        <v>355</v>
      </c>
      <c r="E62" s="164" t="s">
        <v>118</v>
      </c>
      <c r="F62" s="162" t="s">
        <v>29</v>
      </c>
      <c r="G62" s="126">
        <v>28</v>
      </c>
      <c r="H62" s="165"/>
      <c r="I62" s="166">
        <f t="shared" si="39"/>
        <v>0</v>
      </c>
      <c r="J62" s="165"/>
      <c r="K62" s="166">
        <f t="shared" si="40"/>
        <v>0</v>
      </c>
      <c r="L62" s="167">
        <f t="shared" si="41"/>
        <v>0</v>
      </c>
    </row>
    <row r="63" spans="1:12" s="142" customFormat="1">
      <c r="A63" s="179">
        <f t="shared" si="38"/>
        <v>49</v>
      </c>
      <c r="B63" s="161"/>
      <c r="C63" s="172"/>
      <c r="D63" s="163" t="s">
        <v>356</v>
      </c>
      <c r="E63" s="164" t="s">
        <v>118</v>
      </c>
      <c r="F63" s="162" t="s">
        <v>29</v>
      </c>
      <c r="G63" s="126">
        <v>2</v>
      </c>
      <c r="H63" s="165"/>
      <c r="I63" s="166">
        <f t="shared" si="39"/>
        <v>0</v>
      </c>
      <c r="J63" s="165"/>
      <c r="K63" s="166">
        <f t="shared" si="40"/>
        <v>0</v>
      </c>
      <c r="L63" s="167">
        <f t="shared" si="41"/>
        <v>0</v>
      </c>
    </row>
    <row r="64" spans="1:12" s="130" customFormat="1">
      <c r="A64" s="131"/>
      <c r="B64" s="131"/>
      <c r="C64" s="132"/>
      <c r="D64" s="133" t="s">
        <v>30</v>
      </c>
      <c r="E64" s="134"/>
      <c r="F64" s="135"/>
      <c r="G64" s="135"/>
      <c r="H64" s="136"/>
      <c r="I64" s="137"/>
      <c r="J64" s="138"/>
      <c r="K64" s="137"/>
      <c r="L64" s="139"/>
    </row>
    <row r="65" spans="1:12" s="130" customFormat="1">
      <c r="A65" s="179">
        <f>A63+1</f>
        <v>50</v>
      </c>
      <c r="B65" s="143"/>
      <c r="C65" s="144"/>
      <c r="D65" s="123" t="s">
        <v>204</v>
      </c>
      <c r="E65" s="124" t="s">
        <v>118</v>
      </c>
      <c r="F65" s="125" t="s">
        <v>19</v>
      </c>
      <c r="G65" s="126">
        <v>1800</v>
      </c>
      <c r="H65" s="127"/>
      <c r="I65" s="128">
        <f t="shared" ref="I65:I66" si="42">H65*G65</f>
        <v>0</v>
      </c>
      <c r="J65" s="127"/>
      <c r="K65" s="128">
        <f t="shared" ref="K65:K66" si="43">J65*G65</f>
        <v>0</v>
      </c>
      <c r="L65" s="129">
        <f t="shared" ref="L65:L66" si="44">K65+I65</f>
        <v>0</v>
      </c>
    </row>
    <row r="66" spans="1:12" s="130" customFormat="1" ht="12.95" customHeight="1">
      <c r="A66" s="179">
        <f>A65+1</f>
        <v>51</v>
      </c>
      <c r="B66" s="121"/>
      <c r="C66" s="122"/>
      <c r="D66" s="123" t="s">
        <v>261</v>
      </c>
      <c r="E66" s="124" t="s">
        <v>118</v>
      </c>
      <c r="F66" s="125" t="s">
        <v>19</v>
      </c>
      <c r="G66" s="126">
        <v>300</v>
      </c>
      <c r="H66" s="127"/>
      <c r="I66" s="128">
        <f t="shared" si="42"/>
        <v>0</v>
      </c>
      <c r="J66" s="47"/>
      <c r="K66" s="128">
        <f t="shared" si="43"/>
        <v>0</v>
      </c>
      <c r="L66" s="129">
        <f t="shared" si="44"/>
        <v>0</v>
      </c>
    </row>
    <row r="67" spans="1:12" s="130" customFormat="1">
      <c r="A67" s="179">
        <f t="shared" ref="A67:A68" si="45">A66+1</f>
        <v>52</v>
      </c>
      <c r="B67" s="143"/>
      <c r="C67" s="144"/>
      <c r="D67" s="123" t="s">
        <v>286</v>
      </c>
      <c r="E67" s="124" t="s">
        <v>118</v>
      </c>
      <c r="F67" s="125" t="s">
        <v>19</v>
      </c>
      <c r="G67" s="126">
        <v>600</v>
      </c>
      <c r="H67" s="127"/>
      <c r="I67" s="128">
        <f t="shared" ref="I67:I72" si="46">H67*G67</f>
        <v>0</v>
      </c>
      <c r="J67" s="127"/>
      <c r="K67" s="128">
        <f t="shared" ref="K67:K72" si="47">J67*G67</f>
        <v>0</v>
      </c>
      <c r="L67" s="129">
        <f t="shared" ref="L67:L72" si="48">K67+I67</f>
        <v>0</v>
      </c>
    </row>
    <row r="68" spans="1:12" s="130" customFormat="1" ht="12.95" customHeight="1">
      <c r="A68" s="179">
        <f t="shared" si="45"/>
        <v>53</v>
      </c>
      <c r="B68" s="121"/>
      <c r="C68" s="122"/>
      <c r="D68" s="123" t="s">
        <v>284</v>
      </c>
      <c r="E68" s="124" t="s">
        <v>118</v>
      </c>
      <c r="F68" s="125" t="s">
        <v>19</v>
      </c>
      <c r="G68" s="126">
        <v>85</v>
      </c>
      <c r="H68" s="127"/>
      <c r="I68" s="128">
        <f t="shared" ref="I68" si="49">H68*G68</f>
        <v>0</v>
      </c>
      <c r="J68" s="127"/>
      <c r="K68" s="128">
        <f t="shared" ref="K68" si="50">J68*G68</f>
        <v>0</v>
      </c>
      <c r="L68" s="129">
        <f t="shared" ref="L68" si="51">K68+I68</f>
        <v>0</v>
      </c>
    </row>
    <row r="69" spans="1:12" s="130" customFormat="1" ht="12.95" customHeight="1">
      <c r="A69" s="179">
        <f t="shared" ref="A69" si="52">A68+1</f>
        <v>54</v>
      </c>
      <c r="B69" s="121"/>
      <c r="C69" s="122"/>
      <c r="D69" s="123" t="s">
        <v>260</v>
      </c>
      <c r="E69" s="124" t="s">
        <v>118</v>
      </c>
      <c r="F69" s="125" t="s">
        <v>19</v>
      </c>
      <c r="G69" s="126">
        <v>80</v>
      </c>
      <c r="H69" s="127"/>
      <c r="I69" s="128">
        <f t="shared" ref="I69" si="53">H69*G69</f>
        <v>0</v>
      </c>
      <c r="J69" s="127"/>
      <c r="K69" s="128">
        <f t="shared" ref="K69" si="54">J69*G69</f>
        <v>0</v>
      </c>
      <c r="L69" s="129">
        <f t="shared" ref="L69" si="55">K69+I69</f>
        <v>0</v>
      </c>
    </row>
    <row r="70" spans="1:12" s="130" customFormat="1" ht="12.95" customHeight="1">
      <c r="A70" s="179">
        <f>A69+1</f>
        <v>55</v>
      </c>
      <c r="B70" s="121"/>
      <c r="C70" s="122"/>
      <c r="D70" s="123" t="s">
        <v>154</v>
      </c>
      <c r="E70" s="124" t="s">
        <v>118</v>
      </c>
      <c r="F70" s="125" t="s">
        <v>19</v>
      </c>
      <c r="G70" s="126">
        <v>400</v>
      </c>
      <c r="H70" s="127"/>
      <c r="I70" s="128">
        <f t="shared" si="46"/>
        <v>0</v>
      </c>
      <c r="J70" s="127"/>
      <c r="K70" s="128">
        <f t="shared" si="47"/>
        <v>0</v>
      </c>
      <c r="L70" s="129">
        <f t="shared" si="48"/>
        <v>0</v>
      </c>
    </row>
    <row r="71" spans="1:12" s="130" customFormat="1" ht="12.95" customHeight="1">
      <c r="A71" s="179">
        <f t="shared" ref="A71:A72" si="56">A70+1</f>
        <v>56</v>
      </c>
      <c r="B71" s="121"/>
      <c r="C71" s="122"/>
      <c r="D71" s="123" t="s">
        <v>288</v>
      </c>
      <c r="E71" s="124" t="s">
        <v>118</v>
      </c>
      <c r="F71" s="125" t="s">
        <v>19</v>
      </c>
      <c r="G71" s="126">
        <v>200</v>
      </c>
      <c r="H71" s="127"/>
      <c r="I71" s="128">
        <f t="shared" si="46"/>
        <v>0</v>
      </c>
      <c r="J71" s="127"/>
      <c r="K71" s="128">
        <f t="shared" ref="K71" si="57">J71*G71</f>
        <v>0</v>
      </c>
      <c r="L71" s="129">
        <f t="shared" ref="L71" si="58">K71+I71</f>
        <v>0</v>
      </c>
    </row>
    <row r="72" spans="1:12" s="130" customFormat="1" ht="12.95" customHeight="1">
      <c r="A72" s="179">
        <f t="shared" si="56"/>
        <v>57</v>
      </c>
      <c r="B72" s="121"/>
      <c r="C72" s="122"/>
      <c r="D72" s="123" t="s">
        <v>153</v>
      </c>
      <c r="E72" s="124" t="s">
        <v>118</v>
      </c>
      <c r="F72" s="125" t="s">
        <v>19</v>
      </c>
      <c r="G72" s="126">
        <v>150</v>
      </c>
      <c r="H72" s="127"/>
      <c r="I72" s="128">
        <f t="shared" si="46"/>
        <v>0</v>
      </c>
      <c r="J72" s="127"/>
      <c r="K72" s="128">
        <f t="shared" si="47"/>
        <v>0</v>
      </c>
      <c r="L72" s="129">
        <f t="shared" si="48"/>
        <v>0</v>
      </c>
    </row>
    <row r="73" spans="1:12" s="142" customFormat="1">
      <c r="A73" s="131"/>
      <c r="B73" s="131"/>
      <c r="C73" s="132"/>
      <c r="D73" s="133" t="s">
        <v>174</v>
      </c>
      <c r="E73" s="134"/>
      <c r="F73" s="135"/>
      <c r="G73" s="135"/>
      <c r="H73" s="136"/>
      <c r="I73" s="137"/>
      <c r="J73" s="138"/>
      <c r="K73" s="137"/>
      <c r="L73" s="139"/>
    </row>
    <row r="74" spans="1:12" s="142" customFormat="1" ht="32.1" customHeight="1">
      <c r="A74" s="179">
        <f>A72+1</f>
        <v>58</v>
      </c>
      <c r="B74" s="121"/>
      <c r="C74" s="122" t="s">
        <v>175</v>
      </c>
      <c r="D74" s="123" t="s">
        <v>291</v>
      </c>
      <c r="E74" s="124" t="s">
        <v>118</v>
      </c>
      <c r="F74" s="125" t="s">
        <v>29</v>
      </c>
      <c r="G74" s="126">
        <v>16</v>
      </c>
      <c r="H74" s="127"/>
      <c r="I74" s="128">
        <f t="shared" ref="I74:I79" si="59">H74*G74</f>
        <v>0</v>
      </c>
      <c r="J74" s="127"/>
      <c r="K74" s="128">
        <f t="shared" ref="K74:K79" si="60">J74*G74</f>
        <v>0</v>
      </c>
      <c r="L74" s="129">
        <f t="shared" ref="L74:L79" si="61">K74+I74</f>
        <v>0</v>
      </c>
    </row>
    <row r="75" spans="1:12" s="142" customFormat="1" ht="33.75">
      <c r="A75" s="179">
        <f>A74+1</f>
        <v>59</v>
      </c>
      <c r="B75" s="121"/>
      <c r="C75" s="122" t="s">
        <v>255</v>
      </c>
      <c r="D75" s="123" t="s">
        <v>290</v>
      </c>
      <c r="E75" s="124" t="s">
        <v>118</v>
      </c>
      <c r="F75" s="125" t="s">
        <v>29</v>
      </c>
      <c r="G75" s="126">
        <v>9</v>
      </c>
      <c r="H75" s="127"/>
      <c r="I75" s="128">
        <f t="shared" ref="I75" si="62">H75*G75</f>
        <v>0</v>
      </c>
      <c r="J75" s="127"/>
      <c r="K75" s="128">
        <f t="shared" ref="K75" si="63">J75*G75</f>
        <v>0</v>
      </c>
      <c r="L75" s="129">
        <f t="shared" ref="L75" si="64">K75+I75</f>
        <v>0</v>
      </c>
    </row>
    <row r="76" spans="1:12" s="142" customFormat="1" ht="22.5">
      <c r="A76" s="179">
        <f t="shared" ref="A76:A77" si="65">A75+1</f>
        <v>60</v>
      </c>
      <c r="B76" s="121"/>
      <c r="C76" s="122" t="s">
        <v>176</v>
      </c>
      <c r="D76" s="123" t="s">
        <v>177</v>
      </c>
      <c r="E76" s="124" t="s">
        <v>118</v>
      </c>
      <c r="F76" s="125" t="s">
        <v>29</v>
      </c>
      <c r="G76" s="126">
        <v>8</v>
      </c>
      <c r="H76" s="127"/>
      <c r="I76" s="128">
        <f t="shared" si="59"/>
        <v>0</v>
      </c>
      <c r="J76" s="127"/>
      <c r="K76" s="128">
        <f t="shared" si="60"/>
        <v>0</v>
      </c>
      <c r="L76" s="129">
        <f t="shared" si="61"/>
        <v>0</v>
      </c>
    </row>
    <row r="77" spans="1:12" s="142" customFormat="1">
      <c r="A77" s="179">
        <f t="shared" si="65"/>
        <v>61</v>
      </c>
      <c r="B77" s="121"/>
      <c r="C77" s="122" t="s">
        <v>178</v>
      </c>
      <c r="D77" s="123" t="s">
        <v>179</v>
      </c>
      <c r="E77" s="124" t="s">
        <v>118</v>
      </c>
      <c r="F77" s="125" t="s">
        <v>29</v>
      </c>
      <c r="G77" s="126">
        <v>25</v>
      </c>
      <c r="H77" s="127"/>
      <c r="I77" s="128">
        <f t="shared" si="59"/>
        <v>0</v>
      </c>
      <c r="J77" s="127"/>
      <c r="K77" s="128">
        <f t="shared" si="60"/>
        <v>0</v>
      </c>
      <c r="L77" s="129">
        <f t="shared" si="61"/>
        <v>0</v>
      </c>
    </row>
    <row r="78" spans="1:12" s="142" customFormat="1" ht="21.95" customHeight="1">
      <c r="A78" s="179">
        <f t="shared" ref="A78:A79" si="66">A77+1</f>
        <v>62</v>
      </c>
      <c r="B78" s="121"/>
      <c r="C78" s="122" t="s">
        <v>222</v>
      </c>
      <c r="D78" s="123" t="s">
        <v>223</v>
      </c>
      <c r="E78" s="124" t="s">
        <v>118</v>
      </c>
      <c r="F78" s="125" t="s">
        <v>29</v>
      </c>
      <c r="G78" s="126">
        <v>5</v>
      </c>
      <c r="H78" s="127"/>
      <c r="I78" s="128">
        <f t="shared" si="59"/>
        <v>0</v>
      </c>
      <c r="J78" s="127"/>
      <c r="K78" s="128">
        <f t="shared" si="60"/>
        <v>0</v>
      </c>
      <c r="L78" s="129">
        <f t="shared" si="61"/>
        <v>0</v>
      </c>
    </row>
    <row r="79" spans="1:12" s="64" customFormat="1" ht="24" customHeight="1">
      <c r="A79" s="179">
        <f t="shared" si="66"/>
        <v>63</v>
      </c>
      <c r="B79" s="3"/>
      <c r="C79" s="4"/>
      <c r="D79" s="1" t="s">
        <v>359</v>
      </c>
      <c r="E79" s="48" t="s">
        <v>118</v>
      </c>
      <c r="F79" s="2" t="s">
        <v>29</v>
      </c>
      <c r="G79" s="5">
        <v>33</v>
      </c>
      <c r="H79" s="47"/>
      <c r="I79" s="6">
        <f t="shared" si="59"/>
        <v>0</v>
      </c>
      <c r="J79" s="47"/>
      <c r="K79" s="6">
        <f t="shared" si="60"/>
        <v>0</v>
      </c>
      <c r="L79" s="7">
        <f t="shared" si="61"/>
        <v>0</v>
      </c>
    </row>
    <row r="80" spans="1:12" s="142" customFormat="1">
      <c r="A80" s="131"/>
      <c r="B80" s="131"/>
      <c r="C80" s="145"/>
      <c r="D80" s="133" t="s">
        <v>289</v>
      </c>
      <c r="E80" s="134"/>
      <c r="F80" s="135"/>
      <c r="G80" s="135"/>
      <c r="H80" s="136"/>
      <c r="I80" s="137"/>
      <c r="J80" s="138"/>
      <c r="K80" s="137"/>
      <c r="L80" s="139"/>
    </row>
    <row r="81" spans="1:12" s="142" customFormat="1" ht="123.75">
      <c r="A81" s="179">
        <f>A79+1</f>
        <v>64</v>
      </c>
      <c r="B81" s="121"/>
      <c r="C81" s="122"/>
      <c r="D81" s="123" t="s">
        <v>292</v>
      </c>
      <c r="E81" s="124" t="s">
        <v>118</v>
      </c>
      <c r="F81" s="125" t="s">
        <v>29</v>
      </c>
      <c r="G81" s="126">
        <v>1</v>
      </c>
      <c r="H81" s="127"/>
      <c r="I81" s="128">
        <f t="shared" ref="I81" si="67">H81*G81</f>
        <v>0</v>
      </c>
      <c r="J81" s="165"/>
      <c r="K81" s="128">
        <f t="shared" ref="K81" si="68">J81*G81</f>
        <v>0</v>
      </c>
      <c r="L81" s="129">
        <f t="shared" ref="L81" si="69">K81+I81</f>
        <v>0</v>
      </c>
    </row>
    <row r="82" spans="1:12" s="142" customFormat="1" ht="123.75">
      <c r="A82" s="179">
        <f>A81+1</f>
        <v>65</v>
      </c>
      <c r="B82" s="121"/>
      <c r="C82" s="122"/>
      <c r="D82" s="123" t="s">
        <v>293</v>
      </c>
      <c r="E82" s="124" t="s">
        <v>118</v>
      </c>
      <c r="F82" s="125" t="s">
        <v>29</v>
      </c>
      <c r="G82" s="126">
        <v>1</v>
      </c>
      <c r="H82" s="127"/>
      <c r="I82" s="128">
        <f t="shared" ref="I82" si="70">H82*G82</f>
        <v>0</v>
      </c>
      <c r="J82" s="165"/>
      <c r="K82" s="128">
        <f t="shared" ref="K82" si="71">J82*G82</f>
        <v>0</v>
      </c>
      <c r="L82" s="129">
        <f t="shared" ref="L82" si="72">K82+I82</f>
        <v>0</v>
      </c>
    </row>
    <row r="83" spans="1:12" s="142" customFormat="1" ht="90">
      <c r="A83" s="179">
        <f>A82+1</f>
        <v>66</v>
      </c>
      <c r="B83" s="121"/>
      <c r="C83" s="122"/>
      <c r="D83" s="123" t="s">
        <v>294</v>
      </c>
      <c r="E83" s="124" t="s">
        <v>118</v>
      </c>
      <c r="F83" s="125" t="s">
        <v>29</v>
      </c>
      <c r="G83" s="126">
        <v>1</v>
      </c>
      <c r="H83" s="127"/>
      <c r="I83" s="128">
        <f t="shared" ref="I83" si="73">H83*G83</f>
        <v>0</v>
      </c>
      <c r="J83" s="165"/>
      <c r="K83" s="128">
        <f t="shared" ref="K83" si="74">J83*G83</f>
        <v>0</v>
      </c>
      <c r="L83" s="129">
        <f t="shared" ref="L83:L89" si="75">K83+I83</f>
        <v>0</v>
      </c>
    </row>
    <row r="84" spans="1:12" s="142" customFormat="1" ht="135">
      <c r="A84" s="179">
        <f t="shared" ref="A84:A90" si="76">A83+1</f>
        <v>67</v>
      </c>
      <c r="B84" s="121"/>
      <c r="C84" s="122"/>
      <c r="D84" s="163" t="s">
        <v>295</v>
      </c>
      <c r="E84" s="164" t="s">
        <v>118</v>
      </c>
      <c r="F84" s="162" t="s">
        <v>29</v>
      </c>
      <c r="G84" s="126">
        <v>7</v>
      </c>
      <c r="H84" s="165"/>
      <c r="I84" s="166">
        <f t="shared" ref="I84:I90" si="77">H84*G84</f>
        <v>0</v>
      </c>
      <c r="J84" s="165"/>
      <c r="K84" s="166">
        <f t="shared" ref="K84:K90" si="78">J84*G84</f>
        <v>0</v>
      </c>
      <c r="L84" s="167">
        <f t="shared" si="75"/>
        <v>0</v>
      </c>
    </row>
    <row r="85" spans="1:12" s="142" customFormat="1" ht="22.5">
      <c r="A85" s="179">
        <f t="shared" si="76"/>
        <v>68</v>
      </c>
      <c r="B85" s="121"/>
      <c r="C85" s="122"/>
      <c r="D85" s="163" t="s">
        <v>298</v>
      </c>
      <c r="E85" s="164" t="s">
        <v>118</v>
      </c>
      <c r="F85" s="162" t="s">
        <v>29</v>
      </c>
      <c r="G85" s="126">
        <v>10</v>
      </c>
      <c r="H85" s="165"/>
      <c r="I85" s="166">
        <f t="shared" si="77"/>
        <v>0</v>
      </c>
      <c r="J85" s="165"/>
      <c r="K85" s="166">
        <f t="shared" si="78"/>
        <v>0</v>
      </c>
      <c r="L85" s="167">
        <f t="shared" si="75"/>
        <v>0</v>
      </c>
    </row>
    <row r="86" spans="1:12" s="142" customFormat="1" ht="22.5">
      <c r="A86" s="179">
        <f t="shared" si="76"/>
        <v>69</v>
      </c>
      <c r="B86" s="121"/>
      <c r="C86" s="122"/>
      <c r="D86" s="163" t="s">
        <v>299</v>
      </c>
      <c r="E86" s="164" t="s">
        <v>118</v>
      </c>
      <c r="F86" s="162" t="s">
        <v>29</v>
      </c>
      <c r="G86" s="126">
        <v>9</v>
      </c>
      <c r="H86" s="165"/>
      <c r="I86" s="166">
        <f t="shared" si="77"/>
        <v>0</v>
      </c>
      <c r="J86" s="165"/>
      <c r="K86" s="166">
        <f t="shared" si="78"/>
        <v>0</v>
      </c>
      <c r="L86" s="167">
        <f t="shared" si="75"/>
        <v>0</v>
      </c>
    </row>
    <row r="87" spans="1:12" s="142" customFormat="1">
      <c r="A87" s="179">
        <f t="shared" si="76"/>
        <v>70</v>
      </c>
      <c r="B87" s="121"/>
      <c r="C87" s="122"/>
      <c r="D87" s="163" t="s">
        <v>296</v>
      </c>
      <c r="E87" s="164" t="s">
        <v>118</v>
      </c>
      <c r="F87" s="162" t="s">
        <v>29</v>
      </c>
      <c r="G87" s="126">
        <v>1</v>
      </c>
      <c r="H87" s="165"/>
      <c r="I87" s="166">
        <f t="shared" si="77"/>
        <v>0</v>
      </c>
      <c r="J87" s="165"/>
      <c r="K87" s="166">
        <f t="shared" si="78"/>
        <v>0</v>
      </c>
      <c r="L87" s="167">
        <f t="shared" si="75"/>
        <v>0</v>
      </c>
    </row>
    <row r="88" spans="1:12" s="142" customFormat="1" ht="21.95" customHeight="1">
      <c r="A88" s="179">
        <f t="shared" si="76"/>
        <v>71</v>
      </c>
      <c r="B88" s="121"/>
      <c r="C88" s="122"/>
      <c r="D88" s="163" t="s">
        <v>300</v>
      </c>
      <c r="E88" s="164" t="s">
        <v>118</v>
      </c>
      <c r="F88" s="162" t="s">
        <v>29</v>
      </c>
      <c r="G88" s="126">
        <v>10</v>
      </c>
      <c r="H88" s="165"/>
      <c r="I88" s="166">
        <f t="shared" si="77"/>
        <v>0</v>
      </c>
      <c r="J88" s="165"/>
      <c r="K88" s="166">
        <f t="shared" si="78"/>
        <v>0</v>
      </c>
      <c r="L88" s="167">
        <f t="shared" ref="L88" si="79">K88+I88</f>
        <v>0</v>
      </c>
    </row>
    <row r="89" spans="1:12" s="142" customFormat="1" ht="38.1" customHeight="1">
      <c r="A89" s="179">
        <f t="shared" si="76"/>
        <v>72</v>
      </c>
      <c r="B89" s="121"/>
      <c r="C89" s="122"/>
      <c r="D89" s="163" t="s">
        <v>297</v>
      </c>
      <c r="E89" s="164" t="s">
        <v>118</v>
      </c>
      <c r="F89" s="162" t="s">
        <v>29</v>
      </c>
      <c r="G89" s="126">
        <v>10</v>
      </c>
      <c r="H89" s="165"/>
      <c r="I89" s="166">
        <f t="shared" si="77"/>
        <v>0</v>
      </c>
      <c r="J89" s="165"/>
      <c r="K89" s="166">
        <f t="shared" si="78"/>
        <v>0</v>
      </c>
      <c r="L89" s="167">
        <f t="shared" si="75"/>
        <v>0</v>
      </c>
    </row>
    <row r="90" spans="1:12" s="142" customFormat="1" ht="22.5">
      <c r="A90" s="179">
        <f t="shared" si="76"/>
        <v>73</v>
      </c>
      <c r="B90" s="121"/>
      <c r="C90" s="122"/>
      <c r="D90" s="163" t="s">
        <v>301</v>
      </c>
      <c r="E90" s="164" t="s">
        <v>118</v>
      </c>
      <c r="F90" s="162" t="s">
        <v>29</v>
      </c>
      <c r="G90" s="126">
        <v>4</v>
      </c>
      <c r="H90" s="165"/>
      <c r="I90" s="166">
        <f t="shared" si="77"/>
        <v>0</v>
      </c>
      <c r="J90" s="165"/>
      <c r="K90" s="166">
        <f t="shared" si="78"/>
        <v>0</v>
      </c>
      <c r="L90" s="167">
        <f t="shared" ref="L90" si="80">K90+I90</f>
        <v>0</v>
      </c>
    </row>
    <row r="91" spans="1:12" s="142" customFormat="1">
      <c r="A91" s="131"/>
      <c r="B91" s="131"/>
      <c r="C91" s="145"/>
      <c r="D91" s="133" t="s">
        <v>48</v>
      </c>
      <c r="E91" s="134"/>
      <c r="F91" s="135"/>
      <c r="G91" s="135"/>
      <c r="H91" s="136"/>
      <c r="I91" s="137"/>
      <c r="J91" s="138"/>
      <c r="K91" s="137"/>
      <c r="L91" s="139"/>
    </row>
    <row r="92" spans="1:12" s="142" customFormat="1" ht="67.5">
      <c r="A92" s="179">
        <f>A90+1</f>
        <v>74</v>
      </c>
      <c r="B92" s="121"/>
      <c r="C92" s="122"/>
      <c r="D92" s="123" t="s">
        <v>133</v>
      </c>
      <c r="E92" s="124" t="s">
        <v>118</v>
      </c>
      <c r="F92" s="125" t="s">
        <v>29</v>
      </c>
      <c r="G92" s="126">
        <v>18</v>
      </c>
      <c r="H92" s="127"/>
      <c r="I92" s="128">
        <f>H92*G92</f>
        <v>0</v>
      </c>
      <c r="J92" s="127"/>
      <c r="K92" s="128">
        <f>J92*G92</f>
        <v>0</v>
      </c>
      <c r="L92" s="129">
        <f t="shared" ref="L92" si="81">K92+I92</f>
        <v>0</v>
      </c>
    </row>
    <row r="93" spans="1:12" s="142" customFormat="1" ht="33.75">
      <c r="A93" s="179">
        <f>A92+1</f>
        <v>75</v>
      </c>
      <c r="B93" s="121"/>
      <c r="C93" s="122"/>
      <c r="D93" s="123" t="s">
        <v>269</v>
      </c>
      <c r="E93" s="124" t="s">
        <v>118</v>
      </c>
      <c r="F93" s="125" t="s">
        <v>29</v>
      </c>
      <c r="G93" s="126">
        <v>3</v>
      </c>
      <c r="H93" s="127"/>
      <c r="I93" s="128">
        <f>H93*G93</f>
        <v>0</v>
      </c>
      <c r="J93" s="127"/>
      <c r="K93" s="128">
        <f>J93*G93</f>
        <v>0</v>
      </c>
      <c r="L93" s="129">
        <f t="shared" ref="L93" si="82">K93+I93</f>
        <v>0</v>
      </c>
    </row>
    <row r="94" spans="1:12" s="142" customFormat="1">
      <c r="A94" s="179">
        <f t="shared" ref="A94:A95" si="83">A93+1</f>
        <v>76</v>
      </c>
      <c r="B94" s="121"/>
      <c r="C94" s="122"/>
      <c r="D94" s="123" t="s">
        <v>302</v>
      </c>
      <c r="E94" s="124" t="s">
        <v>118</v>
      </c>
      <c r="F94" s="125" t="s">
        <v>29</v>
      </c>
      <c r="G94" s="126">
        <v>3</v>
      </c>
      <c r="H94" s="127"/>
      <c r="I94" s="128">
        <f>H94*G94</f>
        <v>0</v>
      </c>
      <c r="J94" s="127"/>
      <c r="K94" s="128">
        <f>J94*G94</f>
        <v>0</v>
      </c>
      <c r="L94" s="129">
        <f t="shared" ref="L94" si="84">K94+I94</f>
        <v>0</v>
      </c>
    </row>
    <row r="95" spans="1:12" s="142" customFormat="1">
      <c r="A95" s="179">
        <f t="shared" si="83"/>
        <v>77</v>
      </c>
      <c r="B95" s="121"/>
      <c r="C95" s="146"/>
      <c r="D95" s="123" t="s">
        <v>49</v>
      </c>
      <c r="E95" s="124" t="s">
        <v>118</v>
      </c>
      <c r="F95" s="125" t="s">
        <v>29</v>
      </c>
      <c r="G95" s="126">
        <v>144</v>
      </c>
      <c r="H95" s="127"/>
      <c r="I95" s="128">
        <f>H95*G95</f>
        <v>0</v>
      </c>
      <c r="J95" s="127"/>
      <c r="K95" s="128">
        <f>J95*G95</f>
        <v>0</v>
      </c>
      <c r="L95" s="129">
        <f t="shared" ref="L95" si="85">K95+I95</f>
        <v>0</v>
      </c>
    </row>
    <row r="96" spans="1:12" s="142" customFormat="1">
      <c r="A96" s="131"/>
      <c r="B96" s="131"/>
      <c r="C96" s="145"/>
      <c r="D96" s="133" t="s">
        <v>46</v>
      </c>
      <c r="E96" s="134"/>
      <c r="F96" s="135"/>
      <c r="G96" s="135"/>
      <c r="H96" s="136"/>
      <c r="I96" s="137"/>
      <c r="J96" s="138"/>
      <c r="K96" s="137"/>
      <c r="L96" s="139"/>
    </row>
    <row r="97" spans="1:12" s="142" customFormat="1">
      <c r="A97" s="179">
        <f>A95+1</f>
        <v>78</v>
      </c>
      <c r="B97" s="140"/>
      <c r="C97" s="168"/>
      <c r="D97" s="163" t="s">
        <v>303</v>
      </c>
      <c r="E97" s="164" t="s">
        <v>118</v>
      </c>
      <c r="F97" s="162" t="s">
        <v>29</v>
      </c>
      <c r="G97" s="126">
        <v>4</v>
      </c>
      <c r="H97" s="165"/>
      <c r="I97" s="166">
        <f>H97*G97</f>
        <v>0</v>
      </c>
      <c r="J97" s="165"/>
      <c r="K97" s="166">
        <f>J97*G97</f>
        <v>0</v>
      </c>
      <c r="L97" s="129">
        <f t="shared" ref="L97:L98" si="86">K97+I97</f>
        <v>0</v>
      </c>
    </row>
    <row r="98" spans="1:12" s="142" customFormat="1">
      <c r="A98" s="179">
        <f>A97+1</f>
        <v>79</v>
      </c>
      <c r="B98" s="140"/>
      <c r="C98" s="168"/>
      <c r="D98" s="163" t="s">
        <v>305</v>
      </c>
      <c r="E98" s="164" t="s">
        <v>118</v>
      </c>
      <c r="F98" s="162" t="s">
        <v>29</v>
      </c>
      <c r="G98" s="126">
        <v>8</v>
      </c>
      <c r="H98" s="165"/>
      <c r="I98" s="166">
        <f>H98*G98</f>
        <v>0</v>
      </c>
      <c r="J98" s="165"/>
      <c r="K98" s="166">
        <f>J98*G98</f>
        <v>0</v>
      </c>
      <c r="L98" s="129">
        <f t="shared" si="86"/>
        <v>0</v>
      </c>
    </row>
    <row r="99" spans="1:12" s="142" customFormat="1">
      <c r="A99" s="179">
        <f t="shared" ref="A99" si="87">A98+1</f>
        <v>80</v>
      </c>
      <c r="B99" s="121"/>
      <c r="C99" s="122"/>
      <c r="D99" s="163" t="s">
        <v>304</v>
      </c>
      <c r="E99" s="164" t="s">
        <v>118</v>
      </c>
      <c r="F99" s="162" t="s">
        <v>29</v>
      </c>
      <c r="G99" s="126">
        <v>132</v>
      </c>
      <c r="H99" s="165"/>
      <c r="I99" s="166">
        <f>H99*G99</f>
        <v>0</v>
      </c>
      <c r="J99" s="165"/>
      <c r="K99" s="166">
        <f>J99*G99</f>
        <v>0</v>
      </c>
      <c r="L99" s="129">
        <f t="shared" ref="L99" si="88">K99+I99</f>
        <v>0</v>
      </c>
    </row>
    <row r="100" spans="1:12" s="142" customFormat="1">
      <c r="A100" s="131"/>
      <c r="B100" s="131"/>
      <c r="C100" s="145"/>
      <c r="D100" s="133" t="s">
        <v>47</v>
      </c>
      <c r="E100" s="134"/>
      <c r="F100" s="135"/>
      <c r="G100" s="135"/>
      <c r="H100" s="136"/>
      <c r="I100" s="137"/>
      <c r="J100" s="138"/>
      <c r="K100" s="137"/>
      <c r="L100" s="139"/>
    </row>
    <row r="101" spans="1:12" s="142" customFormat="1">
      <c r="A101" s="179">
        <f>A99+1</f>
        <v>81</v>
      </c>
      <c r="B101" s="140"/>
      <c r="C101" s="168"/>
      <c r="D101" s="163" t="s">
        <v>306</v>
      </c>
      <c r="E101" s="164" t="s">
        <v>118</v>
      </c>
      <c r="F101" s="162" t="s">
        <v>29</v>
      </c>
      <c r="G101" s="126">
        <v>2</v>
      </c>
      <c r="H101" s="165"/>
      <c r="I101" s="166">
        <f>H101*G101</f>
        <v>0</v>
      </c>
      <c r="J101" s="165"/>
      <c r="K101" s="166">
        <f>J101*G101</f>
        <v>0</v>
      </c>
      <c r="L101" s="129">
        <f t="shared" ref="L101:L102" si="89">K101+I101</f>
        <v>0</v>
      </c>
    </row>
    <row r="102" spans="1:12" s="142" customFormat="1">
      <c r="A102" s="179">
        <f>A101+1</f>
        <v>82</v>
      </c>
      <c r="B102" s="140"/>
      <c r="C102" s="168"/>
      <c r="D102" s="163" t="s">
        <v>267</v>
      </c>
      <c r="E102" s="164" t="s">
        <v>118</v>
      </c>
      <c r="F102" s="162" t="s">
        <v>29</v>
      </c>
      <c r="G102" s="126">
        <v>4</v>
      </c>
      <c r="H102" s="165"/>
      <c r="I102" s="166">
        <f>H102*G102</f>
        <v>0</v>
      </c>
      <c r="J102" s="165"/>
      <c r="K102" s="166">
        <f>J102*G102</f>
        <v>0</v>
      </c>
      <c r="L102" s="129">
        <f t="shared" si="89"/>
        <v>0</v>
      </c>
    </row>
    <row r="103" spans="1:12" s="142" customFormat="1">
      <c r="A103" s="179">
        <f t="shared" ref="A103" si="90">A102+1</f>
        <v>83</v>
      </c>
      <c r="B103" s="121"/>
      <c r="C103" s="122"/>
      <c r="D103" s="163" t="s">
        <v>307</v>
      </c>
      <c r="E103" s="164" t="s">
        <v>118</v>
      </c>
      <c r="F103" s="162" t="s">
        <v>29</v>
      </c>
      <c r="G103" s="126">
        <v>66</v>
      </c>
      <c r="H103" s="165"/>
      <c r="I103" s="166">
        <f>H103*G103</f>
        <v>0</v>
      </c>
      <c r="J103" s="165"/>
      <c r="K103" s="166">
        <f>J103*G103</f>
        <v>0</v>
      </c>
      <c r="L103" s="129">
        <f t="shared" ref="L103" si="91">K103+I103</f>
        <v>0</v>
      </c>
    </row>
    <row r="104" spans="1:12" s="142" customFormat="1">
      <c r="A104" s="131"/>
      <c r="B104" s="131"/>
      <c r="C104" s="145"/>
      <c r="D104" s="133" t="s">
        <v>310</v>
      </c>
      <c r="E104" s="134"/>
      <c r="F104" s="135"/>
      <c r="G104" s="135"/>
      <c r="H104" s="169"/>
      <c r="I104" s="170"/>
      <c r="J104" s="171"/>
      <c r="K104" s="170"/>
      <c r="L104" s="139"/>
    </row>
    <row r="105" spans="1:12" s="142" customFormat="1" ht="12.95" customHeight="1">
      <c r="A105" s="179">
        <f>A103+1</f>
        <v>84</v>
      </c>
      <c r="B105" s="161"/>
      <c r="C105" s="172"/>
      <c r="D105" s="163" t="s">
        <v>311</v>
      </c>
      <c r="E105" s="164" t="s">
        <v>118</v>
      </c>
      <c r="F105" s="162" t="s">
        <v>29</v>
      </c>
      <c r="G105" s="126">
        <v>1</v>
      </c>
      <c r="H105" s="165"/>
      <c r="I105" s="166">
        <f>H105*G105</f>
        <v>0</v>
      </c>
      <c r="J105" s="165"/>
      <c r="K105" s="166">
        <f>J105*G105</f>
        <v>0</v>
      </c>
      <c r="L105" s="167">
        <f t="shared" ref="L105" si="92">K105+I105</f>
        <v>0</v>
      </c>
    </row>
    <row r="106" spans="1:12" s="142" customFormat="1">
      <c r="A106" s="131"/>
      <c r="B106" s="131"/>
      <c r="C106" s="145"/>
      <c r="D106" s="133" t="s">
        <v>32</v>
      </c>
      <c r="E106" s="134"/>
      <c r="F106" s="135"/>
      <c r="G106" s="135"/>
      <c r="H106" s="136"/>
      <c r="I106" s="137"/>
      <c r="J106" s="138"/>
      <c r="K106" s="137"/>
      <c r="L106" s="139"/>
    </row>
    <row r="107" spans="1:12" s="142" customFormat="1" ht="12.95" customHeight="1">
      <c r="A107" s="179">
        <f>A105+1</f>
        <v>85</v>
      </c>
      <c r="B107" s="121"/>
      <c r="C107" s="122"/>
      <c r="D107" s="163" t="s">
        <v>308</v>
      </c>
      <c r="E107" s="164" t="s">
        <v>118</v>
      </c>
      <c r="F107" s="162" t="s">
        <v>29</v>
      </c>
      <c r="G107" s="126">
        <v>6</v>
      </c>
      <c r="H107" s="165"/>
      <c r="I107" s="166">
        <f>H107*G107</f>
        <v>0</v>
      </c>
      <c r="J107" s="165"/>
      <c r="K107" s="128">
        <f>J107*G107</f>
        <v>0</v>
      </c>
      <c r="L107" s="129">
        <f t="shared" ref="L107:L109" si="93">K107+I107</f>
        <v>0</v>
      </c>
    </row>
    <row r="108" spans="1:12" s="142" customFormat="1" ht="12.95" customHeight="1">
      <c r="A108" s="179">
        <f>A107+1</f>
        <v>86</v>
      </c>
      <c r="B108" s="121"/>
      <c r="C108" s="122"/>
      <c r="D108" s="163" t="s">
        <v>277</v>
      </c>
      <c r="E108" s="164" t="s">
        <v>118</v>
      </c>
      <c r="F108" s="162" t="s">
        <v>29</v>
      </c>
      <c r="G108" s="126">
        <v>52</v>
      </c>
      <c r="H108" s="165"/>
      <c r="I108" s="166">
        <f>H108*G108</f>
        <v>0</v>
      </c>
      <c r="J108" s="165"/>
      <c r="K108" s="128">
        <f>J108*G108</f>
        <v>0</v>
      </c>
      <c r="L108" s="129">
        <f t="shared" si="93"/>
        <v>0</v>
      </c>
    </row>
    <row r="109" spans="1:12" s="142" customFormat="1" ht="12.95" customHeight="1">
      <c r="A109" s="179">
        <f t="shared" ref="A109:A110" si="94">A108+1</f>
        <v>87</v>
      </c>
      <c r="B109" s="121"/>
      <c r="C109" s="122"/>
      <c r="D109" s="163" t="s">
        <v>205</v>
      </c>
      <c r="E109" s="164" t="s">
        <v>118</v>
      </c>
      <c r="F109" s="162" t="s">
        <v>29</v>
      </c>
      <c r="G109" s="126">
        <v>58</v>
      </c>
      <c r="H109" s="165"/>
      <c r="I109" s="166">
        <f>H109*G109</f>
        <v>0</v>
      </c>
      <c r="J109" s="165"/>
      <c r="K109" s="128">
        <f>J109*G109</f>
        <v>0</v>
      </c>
      <c r="L109" s="129">
        <f t="shared" si="93"/>
        <v>0</v>
      </c>
    </row>
    <row r="110" spans="1:12" s="142" customFormat="1" ht="12.95" customHeight="1">
      <c r="A110" s="179">
        <f t="shared" si="94"/>
        <v>88</v>
      </c>
      <c r="B110" s="121"/>
      <c r="C110" s="122"/>
      <c r="D110" s="163" t="s">
        <v>309</v>
      </c>
      <c r="E110" s="164" t="s">
        <v>118</v>
      </c>
      <c r="F110" s="162" t="s">
        <v>29</v>
      </c>
      <c r="G110" s="126">
        <v>2</v>
      </c>
      <c r="H110" s="165"/>
      <c r="I110" s="166">
        <f>H110*G110</f>
        <v>0</v>
      </c>
      <c r="J110" s="165"/>
      <c r="K110" s="128">
        <f>J110*G110</f>
        <v>0</v>
      </c>
      <c r="L110" s="129">
        <f t="shared" ref="L110" si="95">K110+I110</f>
        <v>0</v>
      </c>
    </row>
    <row r="111" spans="1:12" s="142" customFormat="1">
      <c r="A111" s="131"/>
      <c r="B111" s="131"/>
      <c r="C111" s="145"/>
      <c r="D111" s="133" t="s">
        <v>350</v>
      </c>
      <c r="E111" s="134"/>
      <c r="F111" s="135"/>
      <c r="G111" s="135"/>
      <c r="H111" s="169"/>
      <c r="I111" s="170"/>
      <c r="J111" s="171"/>
      <c r="K111" s="170"/>
      <c r="L111" s="139"/>
    </row>
    <row r="112" spans="1:12" s="142" customFormat="1" ht="22.5">
      <c r="A112" s="179">
        <f>A110+1</f>
        <v>89</v>
      </c>
      <c r="B112" s="161"/>
      <c r="C112" s="172"/>
      <c r="D112" s="163" t="s">
        <v>351</v>
      </c>
      <c r="E112" s="164" t="s">
        <v>118</v>
      </c>
      <c r="F112" s="162" t="s">
        <v>29</v>
      </c>
      <c r="G112" s="126">
        <v>1</v>
      </c>
      <c r="H112" s="165"/>
      <c r="I112" s="166">
        <f>H112*G112</f>
        <v>0</v>
      </c>
      <c r="J112" s="165"/>
      <c r="K112" s="166">
        <f>J112*G112</f>
        <v>0</v>
      </c>
      <c r="L112" s="167">
        <f t="shared" ref="L112" si="96">K112+I112</f>
        <v>0</v>
      </c>
    </row>
    <row r="113" spans="1:12" s="142" customFormat="1">
      <c r="A113" s="131"/>
      <c r="B113" s="131"/>
      <c r="C113" s="145"/>
      <c r="D113" s="133" t="s">
        <v>34</v>
      </c>
      <c r="E113" s="134"/>
      <c r="F113" s="135"/>
      <c r="G113" s="135"/>
      <c r="H113" s="136"/>
      <c r="I113" s="137"/>
      <c r="J113" s="138"/>
      <c r="K113" s="137"/>
      <c r="L113" s="139"/>
    </row>
    <row r="114" spans="1:12" s="142" customFormat="1" ht="12.95" customHeight="1">
      <c r="A114" s="179">
        <f>A112+1</f>
        <v>90</v>
      </c>
      <c r="B114" s="121"/>
      <c r="C114" s="122"/>
      <c r="D114" s="123" t="s">
        <v>71</v>
      </c>
      <c r="E114" s="124" t="s">
        <v>118</v>
      </c>
      <c r="F114" s="125" t="s">
        <v>19</v>
      </c>
      <c r="G114" s="126">
        <v>4</v>
      </c>
      <c r="H114" s="127"/>
      <c r="I114" s="128">
        <f t="shared" ref="I114:I120" si="97">H114*G114</f>
        <v>0</v>
      </c>
      <c r="J114" s="127"/>
      <c r="K114" s="128">
        <f t="shared" ref="K114:K120" si="98">J114*G114</f>
        <v>0</v>
      </c>
      <c r="L114" s="129">
        <f t="shared" ref="L114:L120" si="99">K114+I114</f>
        <v>0</v>
      </c>
    </row>
    <row r="115" spans="1:12" s="142" customFormat="1" ht="12.95" customHeight="1">
      <c r="A115" s="179">
        <f>A114+1</f>
        <v>91</v>
      </c>
      <c r="B115" s="121"/>
      <c r="C115" s="122"/>
      <c r="D115" s="123" t="s">
        <v>72</v>
      </c>
      <c r="E115" s="124" t="s">
        <v>118</v>
      </c>
      <c r="F115" s="125" t="s">
        <v>19</v>
      </c>
      <c r="G115" s="126">
        <v>4</v>
      </c>
      <c r="H115" s="127"/>
      <c r="I115" s="128">
        <f t="shared" si="97"/>
        <v>0</v>
      </c>
      <c r="J115" s="127"/>
      <c r="K115" s="128">
        <f t="shared" si="98"/>
        <v>0</v>
      </c>
      <c r="L115" s="129">
        <f t="shared" si="99"/>
        <v>0</v>
      </c>
    </row>
    <row r="116" spans="1:12" s="142" customFormat="1" ht="12.95" customHeight="1">
      <c r="A116" s="179">
        <f>A115+1</f>
        <v>92</v>
      </c>
      <c r="B116" s="121"/>
      <c r="C116" s="122"/>
      <c r="D116" s="123" t="s">
        <v>312</v>
      </c>
      <c r="E116" s="124" t="s">
        <v>118</v>
      </c>
      <c r="F116" s="125" t="s">
        <v>19</v>
      </c>
      <c r="G116" s="126">
        <v>4</v>
      </c>
      <c r="H116" s="127"/>
      <c r="I116" s="128">
        <f t="shared" ref="I116" si="100">H116*G116</f>
        <v>0</v>
      </c>
      <c r="J116" s="127"/>
      <c r="K116" s="128">
        <f t="shared" ref="K116" si="101">J116*G116</f>
        <v>0</v>
      </c>
      <c r="L116" s="129">
        <f t="shared" ref="L116" si="102">K116+I116</f>
        <v>0</v>
      </c>
    </row>
    <row r="117" spans="1:12" s="142" customFormat="1" ht="18.95" customHeight="1">
      <c r="A117" s="179">
        <f t="shared" ref="A117:A118" si="103">A116+1</f>
        <v>93</v>
      </c>
      <c r="B117" s="121"/>
      <c r="C117" s="122"/>
      <c r="D117" s="147" t="s">
        <v>134</v>
      </c>
      <c r="E117" s="124" t="s">
        <v>118</v>
      </c>
      <c r="F117" s="125" t="s">
        <v>29</v>
      </c>
      <c r="G117" s="126">
        <v>14</v>
      </c>
      <c r="H117" s="127"/>
      <c r="I117" s="128">
        <f t="shared" si="97"/>
        <v>0</v>
      </c>
      <c r="J117" s="127"/>
      <c r="K117" s="128">
        <f t="shared" si="98"/>
        <v>0</v>
      </c>
      <c r="L117" s="129">
        <f t="shared" si="99"/>
        <v>0</v>
      </c>
    </row>
    <row r="118" spans="1:12" s="142" customFormat="1" ht="22.5">
      <c r="A118" s="179">
        <f t="shared" si="103"/>
        <v>94</v>
      </c>
      <c r="B118" s="121"/>
      <c r="C118" s="122"/>
      <c r="D118" s="147" t="s">
        <v>213</v>
      </c>
      <c r="E118" s="124" t="s">
        <v>118</v>
      </c>
      <c r="F118" s="125" t="s">
        <v>29</v>
      </c>
      <c r="G118" s="126">
        <v>14</v>
      </c>
      <c r="H118" s="127"/>
      <c r="I118" s="128">
        <f t="shared" si="97"/>
        <v>0</v>
      </c>
      <c r="J118" s="127"/>
      <c r="K118" s="128">
        <f t="shared" si="98"/>
        <v>0</v>
      </c>
      <c r="L118" s="129">
        <f t="shared" si="99"/>
        <v>0</v>
      </c>
    </row>
    <row r="119" spans="1:12" s="142" customFormat="1" ht="12.95" customHeight="1">
      <c r="A119" s="179">
        <f t="shared" ref="A119:A120" si="104">A118+1</f>
        <v>95</v>
      </c>
      <c r="B119" s="121"/>
      <c r="C119" s="122"/>
      <c r="D119" s="123" t="s">
        <v>170</v>
      </c>
      <c r="E119" s="124" t="s">
        <v>118</v>
      </c>
      <c r="F119" s="125" t="s">
        <v>29</v>
      </c>
      <c r="G119" s="126">
        <v>3</v>
      </c>
      <c r="H119" s="127"/>
      <c r="I119" s="128">
        <f t="shared" si="97"/>
        <v>0</v>
      </c>
      <c r="J119" s="127"/>
      <c r="K119" s="128">
        <f t="shared" si="98"/>
        <v>0</v>
      </c>
      <c r="L119" s="129">
        <f t="shared" si="99"/>
        <v>0</v>
      </c>
    </row>
    <row r="120" spans="1:12" s="142" customFormat="1" ht="12.95" customHeight="1">
      <c r="A120" s="179">
        <f t="shared" si="104"/>
        <v>96</v>
      </c>
      <c r="B120" s="121"/>
      <c r="C120" s="122"/>
      <c r="D120" s="123" t="s">
        <v>73</v>
      </c>
      <c r="E120" s="124" t="s">
        <v>118</v>
      </c>
      <c r="F120" s="125" t="s">
        <v>29</v>
      </c>
      <c r="G120" s="126">
        <v>200</v>
      </c>
      <c r="H120" s="127"/>
      <c r="I120" s="128">
        <f t="shared" si="97"/>
        <v>0</v>
      </c>
      <c r="J120" s="127"/>
      <c r="K120" s="128">
        <f t="shared" si="98"/>
        <v>0</v>
      </c>
      <c r="L120" s="129">
        <f t="shared" si="99"/>
        <v>0</v>
      </c>
    </row>
    <row r="121" spans="1:12" s="130" customFormat="1">
      <c r="A121" s="131"/>
      <c r="B121" s="131"/>
      <c r="C121" s="145"/>
      <c r="D121" s="133" t="s">
        <v>172</v>
      </c>
      <c r="E121" s="134"/>
      <c r="F121" s="135"/>
      <c r="G121" s="135"/>
      <c r="H121" s="136"/>
      <c r="I121" s="137"/>
      <c r="J121" s="138"/>
      <c r="K121" s="137"/>
      <c r="L121" s="139"/>
    </row>
    <row r="122" spans="1:12" s="130" customFormat="1" ht="12.95" customHeight="1">
      <c r="A122" s="179">
        <f>A120+1</f>
        <v>97</v>
      </c>
      <c r="B122" s="121"/>
      <c r="C122" s="122"/>
      <c r="D122" s="123" t="s">
        <v>171</v>
      </c>
      <c r="E122" s="124" t="s">
        <v>118</v>
      </c>
      <c r="F122" s="125" t="s">
        <v>29</v>
      </c>
      <c r="G122" s="126">
        <v>17</v>
      </c>
      <c r="H122" s="127"/>
      <c r="I122" s="128">
        <f>H122*G122</f>
        <v>0</v>
      </c>
      <c r="J122" s="127"/>
      <c r="K122" s="128">
        <f>J122*G122</f>
        <v>0</v>
      </c>
      <c r="L122" s="129">
        <f>K122+I122</f>
        <v>0</v>
      </c>
    </row>
    <row r="123" spans="1:12" s="130" customFormat="1" ht="12.95" customHeight="1">
      <c r="A123" s="179">
        <f>A122+1</f>
        <v>98</v>
      </c>
      <c r="B123" s="121"/>
      <c r="C123" s="122"/>
      <c r="D123" s="1" t="s">
        <v>313</v>
      </c>
      <c r="E123" s="48" t="s">
        <v>118</v>
      </c>
      <c r="F123" s="2" t="s">
        <v>29</v>
      </c>
      <c r="G123" s="5">
        <v>2</v>
      </c>
      <c r="H123" s="47"/>
      <c r="I123" s="6">
        <f>H123*G123</f>
        <v>0</v>
      </c>
      <c r="J123" s="47"/>
      <c r="K123" s="6">
        <f>J123*G123</f>
        <v>0</v>
      </c>
      <c r="L123" s="7">
        <f>K123+I123</f>
        <v>0</v>
      </c>
    </row>
    <row r="124" spans="1:12" s="130" customFormat="1" ht="22.5">
      <c r="A124" s="179">
        <f>A123+1</f>
        <v>99</v>
      </c>
      <c r="B124" s="121"/>
      <c r="C124" s="122"/>
      <c r="D124" s="1" t="s">
        <v>314</v>
      </c>
      <c r="E124" s="48" t="s">
        <v>118</v>
      </c>
      <c r="F124" s="2" t="s">
        <v>29</v>
      </c>
      <c r="G124" s="5">
        <v>2</v>
      </c>
      <c r="H124" s="47"/>
      <c r="I124" s="6">
        <f>H124*G124</f>
        <v>0</v>
      </c>
      <c r="J124" s="47"/>
      <c r="K124" s="6">
        <f>J124*G124</f>
        <v>0</v>
      </c>
      <c r="L124" s="7">
        <f>K124+I124</f>
        <v>0</v>
      </c>
    </row>
    <row r="125" spans="1:12" s="130" customFormat="1">
      <c r="A125" s="131"/>
      <c r="B125" s="131"/>
      <c r="C125" s="145"/>
      <c r="D125" s="133" t="s">
        <v>35</v>
      </c>
      <c r="E125" s="134"/>
      <c r="F125" s="135"/>
      <c r="G125" s="135"/>
      <c r="H125" s="136"/>
      <c r="I125" s="137"/>
      <c r="J125" s="138"/>
      <c r="K125" s="137"/>
      <c r="L125" s="139"/>
    </row>
    <row r="126" spans="1:12" s="130" customFormat="1" ht="12.95" customHeight="1">
      <c r="A126" s="179">
        <f>A124+1</f>
        <v>100</v>
      </c>
      <c r="B126" s="121"/>
      <c r="C126" s="122"/>
      <c r="D126" s="148" t="s">
        <v>74</v>
      </c>
      <c r="E126" s="149" t="s">
        <v>123</v>
      </c>
      <c r="F126" s="125" t="s">
        <v>29</v>
      </c>
      <c r="G126" s="126">
        <v>3</v>
      </c>
      <c r="H126" s="127"/>
      <c r="I126" s="128">
        <f t="shared" ref="I126:I132" si="105">H126*G126</f>
        <v>0</v>
      </c>
      <c r="J126" s="127"/>
      <c r="K126" s="128">
        <f t="shared" ref="K126:K132" si="106">J126*G126</f>
        <v>0</v>
      </c>
      <c r="L126" s="129">
        <f t="shared" ref="L126:L132" si="107">K126+I126</f>
        <v>0</v>
      </c>
    </row>
    <row r="127" spans="1:12" s="130" customFormat="1" ht="12.95" customHeight="1">
      <c r="A127" s="179">
        <f>A126+1</f>
        <v>101</v>
      </c>
      <c r="B127" s="121"/>
      <c r="C127" s="122"/>
      <c r="D127" s="148" t="s">
        <v>75</v>
      </c>
      <c r="E127" s="149" t="s">
        <v>123</v>
      </c>
      <c r="F127" s="125" t="s">
        <v>29</v>
      </c>
      <c r="G127" s="126">
        <v>3</v>
      </c>
      <c r="H127" s="127"/>
      <c r="I127" s="128">
        <f t="shared" si="105"/>
        <v>0</v>
      </c>
      <c r="J127" s="127"/>
      <c r="K127" s="128">
        <f t="shared" si="106"/>
        <v>0</v>
      </c>
      <c r="L127" s="129">
        <f t="shared" si="107"/>
        <v>0</v>
      </c>
    </row>
    <row r="128" spans="1:12" s="142" customFormat="1">
      <c r="A128" s="179">
        <f t="shared" ref="A128:A132" si="108">A127+1</f>
        <v>102</v>
      </c>
      <c r="B128" s="121"/>
      <c r="C128" s="122"/>
      <c r="D128" s="150" t="s">
        <v>212</v>
      </c>
      <c r="E128" s="151" t="s">
        <v>123</v>
      </c>
      <c r="F128" s="125" t="s">
        <v>29</v>
      </c>
      <c r="G128" s="126">
        <v>2</v>
      </c>
      <c r="H128" s="127"/>
      <c r="I128" s="128">
        <f t="shared" si="105"/>
        <v>0</v>
      </c>
      <c r="J128" s="127"/>
      <c r="K128" s="128">
        <f t="shared" si="106"/>
        <v>0</v>
      </c>
      <c r="L128" s="129">
        <f t="shared" si="107"/>
        <v>0</v>
      </c>
    </row>
    <row r="129" spans="1:12" s="130" customFormat="1" ht="12.95" customHeight="1">
      <c r="A129" s="179">
        <f t="shared" si="108"/>
        <v>103</v>
      </c>
      <c r="B129" s="121"/>
      <c r="C129" s="122"/>
      <c r="D129" s="148" t="s">
        <v>76</v>
      </c>
      <c r="E129" s="149" t="s">
        <v>123</v>
      </c>
      <c r="F129" s="125" t="s">
        <v>29</v>
      </c>
      <c r="G129" s="126">
        <v>3</v>
      </c>
      <c r="H129" s="127"/>
      <c r="I129" s="128">
        <f t="shared" si="105"/>
        <v>0</v>
      </c>
      <c r="J129" s="127"/>
      <c r="K129" s="128">
        <f t="shared" si="106"/>
        <v>0</v>
      </c>
      <c r="L129" s="129">
        <f t="shared" si="107"/>
        <v>0</v>
      </c>
    </row>
    <row r="130" spans="1:12" s="130" customFormat="1" ht="12.95" customHeight="1">
      <c r="A130" s="179">
        <f t="shared" si="108"/>
        <v>104</v>
      </c>
      <c r="B130" s="121"/>
      <c r="C130" s="122"/>
      <c r="D130" s="148" t="s">
        <v>78</v>
      </c>
      <c r="E130" s="149" t="s">
        <v>123</v>
      </c>
      <c r="F130" s="125" t="s">
        <v>79</v>
      </c>
      <c r="G130" s="126">
        <v>30</v>
      </c>
      <c r="H130" s="127"/>
      <c r="I130" s="128">
        <f t="shared" si="105"/>
        <v>0</v>
      </c>
      <c r="J130" s="127"/>
      <c r="K130" s="128">
        <f t="shared" si="106"/>
        <v>0</v>
      </c>
      <c r="L130" s="129">
        <f t="shared" si="107"/>
        <v>0</v>
      </c>
    </row>
    <row r="131" spans="1:12" s="130" customFormat="1" ht="12.95" customHeight="1">
      <c r="A131" s="179">
        <f t="shared" si="108"/>
        <v>105</v>
      </c>
      <c r="B131" s="121"/>
      <c r="C131" s="122"/>
      <c r="D131" s="148" t="s">
        <v>77</v>
      </c>
      <c r="E131" s="149" t="s">
        <v>123</v>
      </c>
      <c r="F131" s="125" t="s">
        <v>79</v>
      </c>
      <c r="G131" s="126">
        <v>10</v>
      </c>
      <c r="H131" s="127"/>
      <c r="I131" s="128">
        <f t="shared" si="105"/>
        <v>0</v>
      </c>
      <c r="J131" s="127"/>
      <c r="K131" s="128">
        <f t="shared" si="106"/>
        <v>0</v>
      </c>
      <c r="L131" s="129">
        <f t="shared" si="107"/>
        <v>0</v>
      </c>
    </row>
    <row r="132" spans="1:12" s="130" customFormat="1" ht="12.95" customHeight="1">
      <c r="A132" s="179">
        <f t="shared" si="108"/>
        <v>106</v>
      </c>
      <c r="B132" s="121"/>
      <c r="C132" s="122"/>
      <c r="D132" s="148" t="s">
        <v>152</v>
      </c>
      <c r="E132" s="149" t="s">
        <v>123</v>
      </c>
      <c r="F132" s="125" t="s">
        <v>79</v>
      </c>
      <c r="G132" s="126">
        <v>30</v>
      </c>
      <c r="H132" s="127"/>
      <c r="I132" s="128">
        <f t="shared" si="105"/>
        <v>0</v>
      </c>
      <c r="J132" s="127"/>
      <c r="K132" s="128">
        <f t="shared" si="106"/>
        <v>0</v>
      </c>
      <c r="L132" s="129">
        <f t="shared" si="107"/>
        <v>0</v>
      </c>
    </row>
    <row r="133" spans="1:12" s="130" customFormat="1">
      <c r="A133" s="131"/>
      <c r="B133" s="131"/>
      <c r="C133" s="145"/>
      <c r="D133" s="133" t="s">
        <v>36</v>
      </c>
      <c r="E133" s="134"/>
      <c r="F133" s="135"/>
      <c r="G133" s="135"/>
      <c r="H133" s="136"/>
      <c r="I133" s="137"/>
      <c r="J133" s="138"/>
      <c r="K133" s="137"/>
      <c r="L133" s="139"/>
    </row>
    <row r="134" spans="1:12" s="130" customFormat="1" ht="12.95" customHeight="1">
      <c r="A134" s="179">
        <f>A132+1</f>
        <v>107</v>
      </c>
      <c r="B134" s="121"/>
      <c r="C134" s="122"/>
      <c r="D134" s="152" t="s">
        <v>80</v>
      </c>
      <c r="E134" s="124" t="s">
        <v>123</v>
      </c>
      <c r="F134" s="125" t="s">
        <v>84</v>
      </c>
      <c r="G134" s="126">
        <v>1</v>
      </c>
      <c r="H134" s="127"/>
      <c r="I134" s="128">
        <f>H134*G134</f>
        <v>0</v>
      </c>
      <c r="J134" s="127"/>
      <c r="K134" s="128">
        <f>J134*G134</f>
        <v>0</v>
      </c>
      <c r="L134" s="129">
        <f>K134+I134</f>
        <v>0</v>
      </c>
    </row>
    <row r="135" spans="1:12" s="130" customFormat="1" ht="12.95" customHeight="1">
      <c r="A135" s="179">
        <f>A134+1</f>
        <v>108</v>
      </c>
      <c r="B135" s="121"/>
      <c r="C135" s="122"/>
      <c r="D135" s="148" t="s">
        <v>216</v>
      </c>
      <c r="E135" s="149" t="s">
        <v>123</v>
      </c>
      <c r="F135" s="125" t="s">
        <v>84</v>
      </c>
      <c r="G135" s="126">
        <v>1</v>
      </c>
      <c r="H135" s="127"/>
      <c r="I135" s="128">
        <f>H135*G135</f>
        <v>0</v>
      </c>
      <c r="J135" s="127"/>
      <c r="K135" s="128">
        <f>J135*G135</f>
        <v>0</v>
      </c>
      <c r="L135" s="129">
        <f>K135+I135</f>
        <v>0</v>
      </c>
    </row>
    <row r="136" spans="1:12" s="142" customFormat="1">
      <c r="A136" s="131"/>
      <c r="B136" s="131"/>
      <c r="C136" s="145"/>
      <c r="D136" s="133" t="s">
        <v>151</v>
      </c>
      <c r="E136" s="134"/>
      <c r="F136" s="135"/>
      <c r="G136" s="135"/>
      <c r="H136" s="136"/>
      <c r="I136" s="137"/>
      <c r="J136" s="138"/>
      <c r="K136" s="137"/>
      <c r="L136" s="139"/>
    </row>
    <row r="137" spans="1:12" s="142" customFormat="1" ht="20.100000000000001" customHeight="1">
      <c r="A137" s="179">
        <f>A135+1</f>
        <v>109</v>
      </c>
      <c r="B137" s="121"/>
      <c r="C137" s="122"/>
      <c r="D137" s="123" t="s">
        <v>258</v>
      </c>
      <c r="E137" s="124" t="s">
        <v>118</v>
      </c>
      <c r="F137" s="125" t="s">
        <v>29</v>
      </c>
      <c r="G137" s="126">
        <v>1</v>
      </c>
      <c r="H137" s="127"/>
      <c r="I137" s="128">
        <f>H137*G137</f>
        <v>0</v>
      </c>
      <c r="J137" s="127"/>
      <c r="K137" s="128">
        <f t="shared" ref="K137:K139" si="109">J137*G137</f>
        <v>0</v>
      </c>
      <c r="L137" s="129">
        <f t="shared" ref="L137:L139" si="110">K137+I137</f>
        <v>0</v>
      </c>
    </row>
    <row r="138" spans="1:12" s="142" customFormat="1">
      <c r="A138" s="179">
        <f>A137+1</f>
        <v>110</v>
      </c>
      <c r="B138" s="121"/>
      <c r="C138" s="122" t="s">
        <v>257</v>
      </c>
      <c r="D138" s="123" t="s">
        <v>256</v>
      </c>
      <c r="E138" s="124" t="s">
        <v>118</v>
      </c>
      <c r="F138" s="125" t="s">
        <v>29</v>
      </c>
      <c r="G138" s="126">
        <v>1</v>
      </c>
      <c r="H138" s="127"/>
      <c r="I138" s="128">
        <f t="shared" ref="I138" si="111">H138*G138</f>
        <v>0</v>
      </c>
      <c r="J138" s="127"/>
      <c r="K138" s="128">
        <f t="shared" si="109"/>
        <v>0</v>
      </c>
      <c r="L138" s="129">
        <f t="shared" si="110"/>
        <v>0</v>
      </c>
    </row>
    <row r="139" spans="1:12" s="142" customFormat="1" ht="22.5">
      <c r="A139" s="179">
        <f>A138+1</f>
        <v>111</v>
      </c>
      <c r="B139" s="121"/>
      <c r="C139" s="4" t="s">
        <v>315</v>
      </c>
      <c r="D139" s="1" t="s">
        <v>316</v>
      </c>
      <c r="E139" s="48" t="s">
        <v>118</v>
      </c>
      <c r="F139" s="2" t="s">
        <v>29</v>
      </c>
      <c r="G139" s="5">
        <v>1</v>
      </c>
      <c r="H139" s="47"/>
      <c r="I139" s="6">
        <f>H139*G139</f>
        <v>0</v>
      </c>
      <c r="J139" s="47"/>
      <c r="K139" s="6">
        <f t="shared" si="109"/>
        <v>0</v>
      </c>
      <c r="L139" s="7">
        <f t="shared" si="110"/>
        <v>0</v>
      </c>
    </row>
    <row r="140" spans="1:12" s="142" customFormat="1">
      <c r="A140" s="179">
        <f>A139+1</f>
        <v>112</v>
      </c>
      <c r="B140" s="121"/>
      <c r="C140" s="122"/>
      <c r="D140" s="123" t="s">
        <v>245</v>
      </c>
      <c r="E140" s="124" t="s">
        <v>118</v>
      </c>
      <c r="F140" s="125" t="s">
        <v>29</v>
      </c>
      <c r="G140" s="126">
        <v>1</v>
      </c>
      <c r="H140" s="127"/>
      <c r="I140" s="128">
        <f t="shared" ref="I140" si="112">H140*G140</f>
        <v>0</v>
      </c>
      <c r="J140" s="127"/>
      <c r="K140" s="128">
        <f t="shared" ref="K140" si="113">J140*G140</f>
        <v>0</v>
      </c>
      <c r="L140" s="129">
        <f t="shared" ref="L140" si="114">K140+I140</f>
        <v>0</v>
      </c>
    </row>
    <row r="141" spans="1:12" s="142" customFormat="1" ht="23.1" customHeight="1">
      <c r="A141" s="179">
        <f>A140+1</f>
        <v>113</v>
      </c>
      <c r="B141" s="121"/>
      <c r="C141" s="122" t="s">
        <v>180</v>
      </c>
      <c r="D141" s="123" t="s">
        <v>181</v>
      </c>
      <c r="E141" s="124" t="s">
        <v>118</v>
      </c>
      <c r="F141" s="125" t="s">
        <v>29</v>
      </c>
      <c r="G141" s="126">
        <v>8</v>
      </c>
      <c r="H141" s="127"/>
      <c r="I141" s="128">
        <f t="shared" ref="I141:I164" si="115">H141*G141</f>
        <v>0</v>
      </c>
      <c r="J141" s="127"/>
      <c r="K141" s="128">
        <f t="shared" ref="K141:K164" si="116">J141*G141</f>
        <v>0</v>
      </c>
      <c r="L141" s="129">
        <f t="shared" ref="L141:L164" si="117">K141+I141</f>
        <v>0</v>
      </c>
    </row>
    <row r="142" spans="1:12" s="142" customFormat="1" ht="23.1" customHeight="1">
      <c r="A142" s="179">
        <f t="shared" ref="A142:A164" si="118">A141+1</f>
        <v>114</v>
      </c>
      <c r="B142" s="121"/>
      <c r="C142" s="122" t="s">
        <v>182</v>
      </c>
      <c r="D142" s="123" t="s">
        <v>183</v>
      </c>
      <c r="E142" s="124" t="s">
        <v>118</v>
      </c>
      <c r="F142" s="125" t="s">
        <v>29</v>
      </c>
      <c r="G142" s="126">
        <v>18</v>
      </c>
      <c r="H142" s="127"/>
      <c r="I142" s="128">
        <f t="shared" si="115"/>
        <v>0</v>
      </c>
      <c r="J142" s="127"/>
      <c r="K142" s="128">
        <f t="shared" si="116"/>
        <v>0</v>
      </c>
      <c r="L142" s="129">
        <f t="shared" si="117"/>
        <v>0</v>
      </c>
    </row>
    <row r="143" spans="1:12" s="142" customFormat="1" ht="12.95" customHeight="1">
      <c r="A143" s="179">
        <f t="shared" si="118"/>
        <v>115</v>
      </c>
      <c r="B143" s="121"/>
      <c r="C143" s="122" t="s">
        <v>184</v>
      </c>
      <c r="D143" s="123" t="s">
        <v>185</v>
      </c>
      <c r="E143" s="124" t="s">
        <v>118</v>
      </c>
      <c r="F143" s="125" t="s">
        <v>29</v>
      </c>
      <c r="G143" s="126">
        <v>7</v>
      </c>
      <c r="H143" s="127"/>
      <c r="I143" s="128">
        <f t="shared" si="115"/>
        <v>0</v>
      </c>
      <c r="J143" s="127"/>
      <c r="K143" s="128">
        <f t="shared" si="116"/>
        <v>0</v>
      </c>
      <c r="L143" s="129">
        <f t="shared" si="117"/>
        <v>0</v>
      </c>
    </row>
    <row r="144" spans="1:12" s="142" customFormat="1" ht="12.95" customHeight="1">
      <c r="A144" s="179">
        <f t="shared" ref="A144:A150" si="119">A143+1</f>
        <v>116</v>
      </c>
      <c r="B144" s="121"/>
      <c r="C144" s="122"/>
      <c r="D144" s="123" t="s">
        <v>244</v>
      </c>
      <c r="E144" s="124" t="s">
        <v>118</v>
      </c>
      <c r="F144" s="125" t="s">
        <v>29</v>
      </c>
      <c r="G144" s="126">
        <v>2</v>
      </c>
      <c r="H144" s="127"/>
      <c r="I144" s="128">
        <f t="shared" si="115"/>
        <v>0</v>
      </c>
      <c r="J144" s="127"/>
      <c r="K144" s="128">
        <f t="shared" si="116"/>
        <v>0</v>
      </c>
      <c r="L144" s="129">
        <f t="shared" si="117"/>
        <v>0</v>
      </c>
    </row>
    <row r="145" spans="1:12" s="142" customFormat="1">
      <c r="A145" s="179">
        <f t="shared" si="119"/>
        <v>117</v>
      </c>
      <c r="B145" s="121"/>
      <c r="C145" s="122"/>
      <c r="D145" s="123" t="s">
        <v>252</v>
      </c>
      <c r="E145" s="124" t="s">
        <v>118</v>
      </c>
      <c r="F145" s="125" t="s">
        <v>29</v>
      </c>
      <c r="G145" s="126">
        <v>5</v>
      </c>
      <c r="H145" s="127"/>
      <c r="I145" s="128">
        <f t="shared" si="115"/>
        <v>0</v>
      </c>
      <c r="J145" s="127"/>
      <c r="K145" s="128">
        <f t="shared" si="116"/>
        <v>0</v>
      </c>
      <c r="L145" s="129">
        <f t="shared" si="117"/>
        <v>0</v>
      </c>
    </row>
    <row r="146" spans="1:12" s="142" customFormat="1">
      <c r="A146" s="179">
        <f t="shared" si="119"/>
        <v>118</v>
      </c>
      <c r="B146" s="121"/>
      <c r="C146" s="122"/>
      <c r="D146" s="123" t="s">
        <v>251</v>
      </c>
      <c r="E146" s="124" t="s">
        <v>118</v>
      </c>
      <c r="F146" s="125" t="s">
        <v>29</v>
      </c>
      <c r="G146" s="126">
        <v>19</v>
      </c>
      <c r="H146" s="127"/>
      <c r="I146" s="128">
        <f t="shared" ref="I146:I151" si="120">H146*G146</f>
        <v>0</v>
      </c>
      <c r="J146" s="127"/>
      <c r="K146" s="128">
        <f t="shared" ref="K146:K151" si="121">J146*G146</f>
        <v>0</v>
      </c>
      <c r="L146" s="129">
        <f t="shared" ref="L146:L151" si="122">K146+I146</f>
        <v>0</v>
      </c>
    </row>
    <row r="147" spans="1:12" s="64" customFormat="1" ht="12.95" customHeight="1">
      <c r="A147" s="179">
        <f t="shared" si="119"/>
        <v>119</v>
      </c>
      <c r="B147" s="3"/>
      <c r="C147" s="4" t="s">
        <v>366</v>
      </c>
      <c r="D147" s="1" t="s">
        <v>367</v>
      </c>
      <c r="E147" s="48" t="s">
        <v>118</v>
      </c>
      <c r="F147" s="2" t="s">
        <v>29</v>
      </c>
      <c r="G147" s="5">
        <v>1</v>
      </c>
      <c r="H147" s="47"/>
      <c r="I147" s="6">
        <f t="shared" si="120"/>
        <v>0</v>
      </c>
      <c r="J147" s="47"/>
      <c r="K147" s="6">
        <f t="shared" si="121"/>
        <v>0</v>
      </c>
      <c r="L147" s="7">
        <f t="shared" si="122"/>
        <v>0</v>
      </c>
    </row>
    <row r="148" spans="1:12" s="142" customFormat="1" ht="22.5">
      <c r="A148" s="179">
        <f t="shared" si="119"/>
        <v>120</v>
      </c>
      <c r="B148" s="121"/>
      <c r="C148" s="122" t="s">
        <v>246</v>
      </c>
      <c r="D148" s="123" t="s">
        <v>247</v>
      </c>
      <c r="E148" s="124" t="s">
        <v>118</v>
      </c>
      <c r="F148" s="125" t="s">
        <v>29</v>
      </c>
      <c r="G148" s="126">
        <v>1</v>
      </c>
      <c r="H148" s="127"/>
      <c r="I148" s="128">
        <f t="shared" si="120"/>
        <v>0</v>
      </c>
      <c r="J148" s="127"/>
      <c r="K148" s="128">
        <f t="shared" si="121"/>
        <v>0</v>
      </c>
      <c r="L148" s="129">
        <f t="shared" si="122"/>
        <v>0</v>
      </c>
    </row>
    <row r="149" spans="1:12" s="142" customFormat="1">
      <c r="A149" s="179">
        <f t="shared" si="119"/>
        <v>121</v>
      </c>
      <c r="B149" s="121"/>
      <c r="C149" s="122" t="s">
        <v>248</v>
      </c>
      <c r="D149" s="123" t="s">
        <v>249</v>
      </c>
      <c r="E149" s="124" t="s">
        <v>118</v>
      </c>
      <c r="F149" s="125" t="s">
        <v>29</v>
      </c>
      <c r="G149" s="126">
        <v>2</v>
      </c>
      <c r="H149" s="127"/>
      <c r="I149" s="128">
        <f t="shared" si="120"/>
        <v>0</v>
      </c>
      <c r="J149" s="127"/>
      <c r="K149" s="128">
        <f t="shared" si="121"/>
        <v>0</v>
      </c>
      <c r="L149" s="129">
        <f t="shared" si="122"/>
        <v>0</v>
      </c>
    </row>
    <row r="150" spans="1:12" s="142" customFormat="1">
      <c r="A150" s="179">
        <f t="shared" si="119"/>
        <v>122</v>
      </c>
      <c r="B150" s="121"/>
      <c r="C150" s="122"/>
      <c r="D150" s="123" t="s">
        <v>250</v>
      </c>
      <c r="E150" s="124" t="s">
        <v>118</v>
      </c>
      <c r="F150" s="125" t="s">
        <v>29</v>
      </c>
      <c r="G150" s="126">
        <v>1</v>
      </c>
      <c r="H150" s="127"/>
      <c r="I150" s="128">
        <f t="shared" si="120"/>
        <v>0</v>
      </c>
      <c r="J150" s="127"/>
      <c r="K150" s="128">
        <f t="shared" si="121"/>
        <v>0</v>
      </c>
      <c r="L150" s="129">
        <f t="shared" si="122"/>
        <v>0</v>
      </c>
    </row>
    <row r="151" spans="1:12" s="142" customFormat="1" ht="21.95" customHeight="1">
      <c r="A151" s="179">
        <f>A149+1</f>
        <v>122</v>
      </c>
      <c r="B151" s="121"/>
      <c r="C151" s="122"/>
      <c r="D151" s="123" t="s">
        <v>363</v>
      </c>
      <c r="E151" s="124" t="s">
        <v>118</v>
      </c>
      <c r="F151" s="125" t="s">
        <v>29</v>
      </c>
      <c r="G151" s="126">
        <v>1</v>
      </c>
      <c r="H151" s="127"/>
      <c r="I151" s="128">
        <f t="shared" si="120"/>
        <v>0</v>
      </c>
      <c r="J151" s="127"/>
      <c r="K151" s="128">
        <f t="shared" si="121"/>
        <v>0</v>
      </c>
      <c r="L151" s="129">
        <f t="shared" si="122"/>
        <v>0</v>
      </c>
    </row>
    <row r="152" spans="1:12" s="142" customFormat="1" ht="12.95" customHeight="1">
      <c r="A152" s="179">
        <f>A150+1</f>
        <v>123</v>
      </c>
      <c r="B152" s="121"/>
      <c r="C152" s="122" t="s">
        <v>224</v>
      </c>
      <c r="D152" s="123" t="s">
        <v>225</v>
      </c>
      <c r="E152" s="124" t="s">
        <v>118</v>
      </c>
      <c r="F152" s="125" t="s">
        <v>29</v>
      </c>
      <c r="G152" s="126">
        <v>6</v>
      </c>
      <c r="H152" s="127"/>
      <c r="I152" s="128">
        <f t="shared" si="115"/>
        <v>0</v>
      </c>
      <c r="J152" s="127"/>
      <c r="K152" s="128">
        <f t="shared" si="116"/>
        <v>0</v>
      </c>
      <c r="L152" s="129">
        <f t="shared" si="117"/>
        <v>0</v>
      </c>
    </row>
    <row r="153" spans="1:12" s="142" customFormat="1" ht="12.95" customHeight="1">
      <c r="A153" s="179">
        <f t="shared" si="118"/>
        <v>124</v>
      </c>
      <c r="B153" s="121"/>
      <c r="C153" s="122" t="s">
        <v>226</v>
      </c>
      <c r="D153" s="123" t="s">
        <v>227</v>
      </c>
      <c r="E153" s="124" t="s">
        <v>118</v>
      </c>
      <c r="F153" s="125" t="s">
        <v>29</v>
      </c>
      <c r="G153" s="126">
        <v>6</v>
      </c>
      <c r="H153" s="127"/>
      <c r="I153" s="128">
        <f t="shared" si="115"/>
        <v>0</v>
      </c>
      <c r="J153" s="127"/>
      <c r="K153" s="128">
        <f t="shared" si="116"/>
        <v>0</v>
      </c>
      <c r="L153" s="129">
        <f t="shared" si="117"/>
        <v>0</v>
      </c>
    </row>
    <row r="154" spans="1:12" s="142" customFormat="1" ht="12.95" customHeight="1">
      <c r="A154" s="179">
        <f t="shared" si="118"/>
        <v>125</v>
      </c>
      <c r="B154" s="121"/>
      <c r="C154" s="122" t="s">
        <v>228</v>
      </c>
      <c r="D154" s="123" t="s">
        <v>229</v>
      </c>
      <c r="E154" s="124" t="s">
        <v>118</v>
      </c>
      <c r="F154" s="125" t="s">
        <v>29</v>
      </c>
      <c r="G154" s="126">
        <v>15</v>
      </c>
      <c r="H154" s="127"/>
      <c r="I154" s="128">
        <f t="shared" si="115"/>
        <v>0</v>
      </c>
      <c r="J154" s="127"/>
      <c r="K154" s="128">
        <f t="shared" si="116"/>
        <v>0</v>
      </c>
      <c r="L154" s="129">
        <f t="shared" si="117"/>
        <v>0</v>
      </c>
    </row>
    <row r="155" spans="1:12" s="142" customFormat="1" ht="22.5">
      <c r="A155" s="179">
        <f t="shared" si="118"/>
        <v>126</v>
      </c>
      <c r="B155" s="121"/>
      <c r="C155" s="122" t="s">
        <v>186</v>
      </c>
      <c r="D155" s="123" t="s">
        <v>187</v>
      </c>
      <c r="E155" s="124" t="s">
        <v>118</v>
      </c>
      <c r="F155" s="125" t="s">
        <v>29</v>
      </c>
      <c r="G155" s="126">
        <v>7</v>
      </c>
      <c r="H155" s="127"/>
      <c r="I155" s="128">
        <f t="shared" si="115"/>
        <v>0</v>
      </c>
      <c r="J155" s="127"/>
      <c r="K155" s="128">
        <f t="shared" si="116"/>
        <v>0</v>
      </c>
      <c r="L155" s="129">
        <f t="shared" si="117"/>
        <v>0</v>
      </c>
    </row>
    <row r="156" spans="1:12" s="142" customFormat="1">
      <c r="A156" s="179">
        <f t="shared" si="118"/>
        <v>127</v>
      </c>
      <c r="B156" s="121"/>
      <c r="C156" s="122" t="s">
        <v>242</v>
      </c>
      <c r="D156" s="123" t="s">
        <v>243</v>
      </c>
      <c r="E156" s="124" t="s">
        <v>118</v>
      </c>
      <c r="F156" s="125" t="s">
        <v>29</v>
      </c>
      <c r="G156" s="126">
        <v>3</v>
      </c>
      <c r="H156" s="127"/>
      <c r="I156" s="128">
        <f t="shared" si="115"/>
        <v>0</v>
      </c>
      <c r="J156" s="127"/>
      <c r="K156" s="128">
        <f t="shared" si="116"/>
        <v>0</v>
      </c>
      <c r="L156" s="129">
        <f t="shared" si="117"/>
        <v>0</v>
      </c>
    </row>
    <row r="157" spans="1:12" s="142" customFormat="1">
      <c r="A157" s="179">
        <f t="shared" si="118"/>
        <v>128</v>
      </c>
      <c r="B157" s="121"/>
      <c r="C157" s="122" t="s">
        <v>188</v>
      </c>
      <c r="D157" s="123" t="s">
        <v>189</v>
      </c>
      <c r="E157" s="124" t="s">
        <v>118</v>
      </c>
      <c r="F157" s="125" t="s">
        <v>29</v>
      </c>
      <c r="G157" s="126">
        <v>17</v>
      </c>
      <c r="H157" s="127"/>
      <c r="I157" s="128">
        <f t="shared" si="115"/>
        <v>0</v>
      </c>
      <c r="J157" s="127"/>
      <c r="K157" s="128">
        <f t="shared" si="116"/>
        <v>0</v>
      </c>
      <c r="L157" s="129">
        <f t="shared" si="117"/>
        <v>0</v>
      </c>
    </row>
    <row r="158" spans="1:12" s="142" customFormat="1" ht="22.5">
      <c r="A158" s="179">
        <f t="shared" si="118"/>
        <v>129</v>
      </c>
      <c r="B158" s="121"/>
      <c r="C158" s="122" t="s">
        <v>230</v>
      </c>
      <c r="D158" s="123" t="s">
        <v>231</v>
      </c>
      <c r="E158" s="124" t="s">
        <v>118</v>
      </c>
      <c r="F158" s="125" t="s">
        <v>29</v>
      </c>
      <c r="G158" s="126">
        <v>9</v>
      </c>
      <c r="H158" s="127"/>
      <c r="I158" s="128">
        <f t="shared" si="115"/>
        <v>0</v>
      </c>
      <c r="J158" s="127"/>
      <c r="K158" s="128">
        <f t="shared" si="116"/>
        <v>0</v>
      </c>
      <c r="L158" s="129">
        <f t="shared" si="117"/>
        <v>0</v>
      </c>
    </row>
    <row r="159" spans="1:12" s="142" customFormat="1" ht="22.5">
      <c r="A159" s="179">
        <f t="shared" si="118"/>
        <v>130</v>
      </c>
      <c r="B159" s="121"/>
      <c r="C159" s="122" t="s">
        <v>232</v>
      </c>
      <c r="D159" s="123" t="s">
        <v>233</v>
      </c>
      <c r="E159" s="124" t="s">
        <v>118</v>
      </c>
      <c r="F159" s="125" t="s">
        <v>29</v>
      </c>
      <c r="G159" s="126">
        <v>9</v>
      </c>
      <c r="H159" s="127"/>
      <c r="I159" s="128">
        <f t="shared" si="115"/>
        <v>0</v>
      </c>
      <c r="J159" s="127"/>
      <c r="K159" s="128">
        <f t="shared" si="116"/>
        <v>0</v>
      </c>
      <c r="L159" s="129">
        <f t="shared" si="117"/>
        <v>0</v>
      </c>
    </row>
    <row r="160" spans="1:12" s="142" customFormat="1">
      <c r="A160" s="179">
        <f t="shared" si="118"/>
        <v>131</v>
      </c>
      <c r="B160" s="121"/>
      <c r="C160" s="122" t="s">
        <v>318</v>
      </c>
      <c r="D160" s="123" t="s">
        <v>319</v>
      </c>
      <c r="E160" s="124" t="s">
        <v>118</v>
      </c>
      <c r="F160" s="125" t="s">
        <v>29</v>
      </c>
      <c r="G160" s="126">
        <v>4</v>
      </c>
      <c r="H160" s="127"/>
      <c r="I160" s="128">
        <f t="shared" si="115"/>
        <v>0</v>
      </c>
      <c r="J160" s="127"/>
      <c r="K160" s="128">
        <f t="shared" si="116"/>
        <v>0</v>
      </c>
      <c r="L160" s="129">
        <f t="shared" si="117"/>
        <v>0</v>
      </c>
    </row>
    <row r="161" spans="1:12" s="142" customFormat="1">
      <c r="A161" s="179">
        <f t="shared" si="118"/>
        <v>132</v>
      </c>
      <c r="B161" s="121"/>
      <c r="C161" s="122"/>
      <c r="D161" s="123" t="s">
        <v>364</v>
      </c>
      <c r="E161" s="124" t="s">
        <v>118</v>
      </c>
      <c r="F161" s="125" t="s">
        <v>29</v>
      </c>
      <c r="G161" s="126">
        <v>2</v>
      </c>
      <c r="H161" s="127"/>
      <c r="I161" s="128">
        <f t="shared" ref="I161" si="123">H161*G161</f>
        <v>0</v>
      </c>
      <c r="J161" s="127"/>
      <c r="K161" s="128">
        <f t="shared" ref="K161" si="124">J161*G161</f>
        <v>0</v>
      </c>
      <c r="L161" s="129">
        <f t="shared" ref="L161" si="125">K161+I161</f>
        <v>0</v>
      </c>
    </row>
    <row r="162" spans="1:12" s="142" customFormat="1">
      <c r="A162" s="179">
        <f t="shared" si="118"/>
        <v>133</v>
      </c>
      <c r="B162" s="121"/>
      <c r="C162" s="122">
        <v>9151001</v>
      </c>
      <c r="D162" s="123" t="s">
        <v>317</v>
      </c>
      <c r="E162" s="124" t="s">
        <v>118</v>
      </c>
      <c r="F162" s="125" t="s">
        <v>29</v>
      </c>
      <c r="G162" s="126">
        <v>1</v>
      </c>
      <c r="H162" s="127"/>
      <c r="I162" s="128">
        <f t="shared" si="115"/>
        <v>0</v>
      </c>
      <c r="J162" s="127"/>
      <c r="K162" s="128">
        <f t="shared" ref="K162" si="126">J162*G162</f>
        <v>0</v>
      </c>
      <c r="L162" s="129">
        <f t="shared" ref="L162" si="127">K162+I162</f>
        <v>0</v>
      </c>
    </row>
    <row r="163" spans="1:12" s="142" customFormat="1">
      <c r="A163" s="179">
        <f t="shared" si="118"/>
        <v>134</v>
      </c>
      <c r="B163" s="121"/>
      <c r="C163" s="122"/>
      <c r="D163" s="123" t="s">
        <v>234</v>
      </c>
      <c r="E163" s="124" t="s">
        <v>118</v>
      </c>
      <c r="F163" s="125" t="s">
        <v>84</v>
      </c>
      <c r="G163" s="126">
        <v>1</v>
      </c>
      <c r="H163" s="127"/>
      <c r="I163" s="128">
        <f t="shared" si="115"/>
        <v>0</v>
      </c>
      <c r="J163" s="127"/>
      <c r="K163" s="128">
        <f t="shared" si="116"/>
        <v>0</v>
      </c>
      <c r="L163" s="129">
        <f t="shared" si="117"/>
        <v>0</v>
      </c>
    </row>
    <row r="164" spans="1:12" s="142" customFormat="1" ht="12.95" customHeight="1">
      <c r="A164" s="179">
        <f t="shared" si="118"/>
        <v>135</v>
      </c>
      <c r="B164" s="121"/>
      <c r="C164" s="122"/>
      <c r="D164" s="123" t="s">
        <v>148</v>
      </c>
      <c r="E164" s="124" t="s">
        <v>118</v>
      </c>
      <c r="F164" s="125" t="s">
        <v>84</v>
      </c>
      <c r="G164" s="126">
        <v>1</v>
      </c>
      <c r="H164" s="127"/>
      <c r="I164" s="128">
        <f t="shared" si="115"/>
        <v>0</v>
      </c>
      <c r="J164" s="127"/>
      <c r="K164" s="128">
        <f t="shared" si="116"/>
        <v>0</v>
      </c>
      <c r="L164" s="129">
        <f t="shared" si="117"/>
        <v>0</v>
      </c>
    </row>
    <row r="165" spans="1:12" s="130" customFormat="1">
      <c r="A165" s="131"/>
      <c r="B165" s="131"/>
      <c r="C165" s="145"/>
      <c r="D165" s="133" t="s">
        <v>198</v>
      </c>
      <c r="E165" s="134"/>
      <c r="F165" s="135"/>
      <c r="G165" s="135"/>
      <c r="H165" s="136"/>
      <c r="I165" s="137"/>
      <c r="J165" s="138"/>
      <c r="K165" s="137"/>
      <c r="L165" s="139"/>
    </row>
    <row r="166" spans="1:12" s="130" customFormat="1" ht="12.95" customHeight="1">
      <c r="A166" s="179">
        <f>A164+1</f>
        <v>136</v>
      </c>
      <c r="B166" s="121"/>
      <c r="C166" s="122"/>
      <c r="D166" s="123" t="s">
        <v>235</v>
      </c>
      <c r="E166" s="124" t="s">
        <v>118</v>
      </c>
      <c r="F166" s="125" t="s">
        <v>29</v>
      </c>
      <c r="G166" s="126">
        <v>14</v>
      </c>
      <c r="H166" s="127"/>
      <c r="I166" s="128">
        <f t="shared" ref="I166:I169" si="128">H166*G166</f>
        <v>0</v>
      </c>
      <c r="J166" s="127"/>
      <c r="K166" s="128">
        <f t="shared" ref="K166:K169" si="129">J166*G166</f>
        <v>0</v>
      </c>
      <c r="L166" s="129">
        <f t="shared" ref="L166:L169" si="130">K166+I166</f>
        <v>0</v>
      </c>
    </row>
    <row r="167" spans="1:12" s="130" customFormat="1" ht="12.95" customHeight="1">
      <c r="A167" s="179">
        <f>A166+1</f>
        <v>137</v>
      </c>
      <c r="B167" s="121"/>
      <c r="C167" s="122"/>
      <c r="D167" s="123" t="s">
        <v>197</v>
      </c>
      <c r="E167" s="124" t="s">
        <v>118</v>
      </c>
      <c r="F167" s="125" t="s">
        <v>29</v>
      </c>
      <c r="G167" s="126">
        <v>17</v>
      </c>
      <c r="H167" s="127"/>
      <c r="I167" s="128">
        <f t="shared" si="128"/>
        <v>0</v>
      </c>
      <c r="J167" s="127"/>
      <c r="K167" s="128">
        <f t="shared" si="129"/>
        <v>0</v>
      </c>
      <c r="L167" s="129">
        <f t="shared" si="130"/>
        <v>0</v>
      </c>
    </row>
    <row r="168" spans="1:12" ht="12.95" customHeight="1">
      <c r="A168" s="179">
        <f t="shared" ref="A168:A169" si="131">A167+1</f>
        <v>138</v>
      </c>
      <c r="B168" s="3"/>
      <c r="C168" s="4"/>
      <c r="D168" s="1" t="s">
        <v>320</v>
      </c>
      <c r="E168" s="48" t="s">
        <v>118</v>
      </c>
      <c r="F168" s="2" t="s">
        <v>29</v>
      </c>
      <c r="G168" s="5">
        <v>4</v>
      </c>
      <c r="H168" s="47"/>
      <c r="I168" s="6">
        <f t="shared" si="128"/>
        <v>0</v>
      </c>
      <c r="J168" s="47"/>
      <c r="K168" s="6">
        <f t="shared" si="129"/>
        <v>0</v>
      </c>
      <c r="L168" s="7">
        <f t="shared" si="130"/>
        <v>0</v>
      </c>
    </row>
    <row r="169" spans="1:12" s="130" customFormat="1" ht="22.5">
      <c r="A169" s="179">
        <f t="shared" si="131"/>
        <v>139</v>
      </c>
      <c r="B169" s="121"/>
      <c r="C169" s="122"/>
      <c r="D169" s="123" t="s">
        <v>199</v>
      </c>
      <c r="E169" s="124" t="s">
        <v>118</v>
      </c>
      <c r="F169" s="125" t="s">
        <v>29</v>
      </c>
      <c r="G169" s="126">
        <v>8</v>
      </c>
      <c r="H169" s="127"/>
      <c r="I169" s="128">
        <f t="shared" si="128"/>
        <v>0</v>
      </c>
      <c r="J169" s="127"/>
      <c r="K169" s="128">
        <f t="shared" si="129"/>
        <v>0</v>
      </c>
      <c r="L169" s="129">
        <f t="shared" si="130"/>
        <v>0</v>
      </c>
    </row>
    <row r="170" spans="1:12" s="142" customFormat="1">
      <c r="A170" s="131"/>
      <c r="B170" s="131"/>
      <c r="C170" s="145"/>
      <c r="D170" s="133" t="s">
        <v>190</v>
      </c>
      <c r="E170" s="134"/>
      <c r="F170" s="135"/>
      <c r="G170" s="135"/>
      <c r="H170" s="136"/>
      <c r="I170" s="137"/>
      <c r="J170" s="138"/>
      <c r="K170" s="137"/>
      <c r="L170" s="139"/>
    </row>
    <row r="171" spans="1:12" s="142" customFormat="1" ht="22.5">
      <c r="A171" s="179">
        <f>A169+1</f>
        <v>140</v>
      </c>
      <c r="B171" s="121"/>
      <c r="C171" s="122" t="s">
        <v>191</v>
      </c>
      <c r="D171" s="123" t="s">
        <v>192</v>
      </c>
      <c r="E171" s="124" t="s">
        <v>118</v>
      </c>
      <c r="F171" s="125" t="s">
        <v>29</v>
      </c>
      <c r="G171" s="126">
        <v>2</v>
      </c>
      <c r="H171" s="127"/>
      <c r="I171" s="128">
        <f t="shared" ref="I171:I177" si="132">H171*G171</f>
        <v>0</v>
      </c>
      <c r="J171" s="127"/>
      <c r="K171" s="128">
        <f t="shared" ref="K171:K177" si="133">J171*G171</f>
        <v>0</v>
      </c>
      <c r="L171" s="129">
        <f t="shared" ref="L171:L177" si="134">K171+I171</f>
        <v>0</v>
      </c>
    </row>
    <row r="172" spans="1:12" s="142" customFormat="1" ht="22.5">
      <c r="A172" s="179">
        <f>A171+1</f>
        <v>141</v>
      </c>
      <c r="B172" s="121"/>
      <c r="C172" s="4" t="s">
        <v>368</v>
      </c>
      <c r="D172" s="1" t="s">
        <v>369</v>
      </c>
      <c r="E172" s="48" t="s">
        <v>118</v>
      </c>
      <c r="F172" s="2" t="s">
        <v>29</v>
      </c>
      <c r="G172" s="5">
        <v>2</v>
      </c>
      <c r="H172" s="47"/>
      <c r="I172" s="6">
        <f t="shared" si="132"/>
        <v>0</v>
      </c>
      <c r="J172" s="47"/>
      <c r="K172" s="6">
        <f t="shared" si="133"/>
        <v>0</v>
      </c>
      <c r="L172" s="129">
        <f t="shared" si="134"/>
        <v>0</v>
      </c>
    </row>
    <row r="173" spans="1:12" s="142" customFormat="1">
      <c r="A173" s="179">
        <f>A172+1</f>
        <v>142</v>
      </c>
      <c r="B173" s="121"/>
      <c r="C173" s="122"/>
      <c r="D173" s="123" t="s">
        <v>193</v>
      </c>
      <c r="E173" s="124" t="s">
        <v>118</v>
      </c>
      <c r="F173" s="125" t="s">
        <v>29</v>
      </c>
      <c r="G173" s="126">
        <v>4</v>
      </c>
      <c r="H173" s="127"/>
      <c r="I173" s="128">
        <f t="shared" si="132"/>
        <v>0</v>
      </c>
      <c r="J173" s="127"/>
      <c r="K173" s="128">
        <f t="shared" si="133"/>
        <v>0</v>
      </c>
      <c r="L173" s="129">
        <f t="shared" si="134"/>
        <v>0</v>
      </c>
    </row>
    <row r="174" spans="1:12" s="142" customFormat="1">
      <c r="A174" s="179">
        <f t="shared" ref="A174:A177" si="135">A173+1</f>
        <v>143</v>
      </c>
      <c r="B174" s="121"/>
      <c r="C174" s="122"/>
      <c r="D174" s="123" t="s">
        <v>150</v>
      </c>
      <c r="E174" s="124" t="s">
        <v>118</v>
      </c>
      <c r="F174" s="125" t="s">
        <v>29</v>
      </c>
      <c r="G174" s="126">
        <v>4</v>
      </c>
      <c r="H174" s="127"/>
      <c r="I174" s="128">
        <f t="shared" si="132"/>
        <v>0</v>
      </c>
      <c r="J174" s="127"/>
      <c r="K174" s="128">
        <f t="shared" si="133"/>
        <v>0</v>
      </c>
      <c r="L174" s="129">
        <f t="shared" si="134"/>
        <v>0</v>
      </c>
    </row>
    <row r="175" spans="1:12" s="142" customFormat="1" ht="30.95" customHeight="1">
      <c r="A175" s="179">
        <f t="shared" si="135"/>
        <v>144</v>
      </c>
      <c r="B175" s="121"/>
      <c r="C175" s="122" t="s">
        <v>194</v>
      </c>
      <c r="D175" s="123" t="s">
        <v>211</v>
      </c>
      <c r="E175" s="124" t="s">
        <v>118</v>
      </c>
      <c r="F175" s="125" t="s">
        <v>29</v>
      </c>
      <c r="G175" s="126">
        <v>4</v>
      </c>
      <c r="H175" s="127"/>
      <c r="I175" s="128">
        <f t="shared" si="132"/>
        <v>0</v>
      </c>
      <c r="J175" s="127"/>
      <c r="K175" s="128">
        <f t="shared" si="133"/>
        <v>0</v>
      </c>
      <c r="L175" s="129">
        <f t="shared" si="134"/>
        <v>0</v>
      </c>
    </row>
    <row r="176" spans="1:12" s="142" customFormat="1" ht="12.95" customHeight="1">
      <c r="A176" s="179">
        <f t="shared" si="135"/>
        <v>145</v>
      </c>
      <c r="B176" s="121"/>
      <c r="C176" s="122"/>
      <c r="D176" s="123" t="s">
        <v>149</v>
      </c>
      <c r="E176" s="124" t="s">
        <v>118</v>
      </c>
      <c r="F176" s="125" t="s">
        <v>29</v>
      </c>
      <c r="G176" s="126">
        <v>3</v>
      </c>
      <c r="H176" s="127"/>
      <c r="I176" s="128">
        <f t="shared" si="132"/>
        <v>0</v>
      </c>
      <c r="J176" s="127"/>
      <c r="K176" s="128">
        <f t="shared" si="133"/>
        <v>0</v>
      </c>
      <c r="L176" s="129">
        <f t="shared" si="134"/>
        <v>0</v>
      </c>
    </row>
    <row r="177" spans="1:12" s="142" customFormat="1" ht="21" customHeight="1">
      <c r="A177" s="179">
        <f t="shared" si="135"/>
        <v>146</v>
      </c>
      <c r="B177" s="121"/>
      <c r="C177" s="122"/>
      <c r="D177" s="123" t="s">
        <v>195</v>
      </c>
      <c r="E177" s="124" t="s">
        <v>118</v>
      </c>
      <c r="F177" s="125" t="s">
        <v>29</v>
      </c>
      <c r="G177" s="126">
        <v>4</v>
      </c>
      <c r="H177" s="127"/>
      <c r="I177" s="128">
        <f t="shared" si="132"/>
        <v>0</v>
      </c>
      <c r="J177" s="127"/>
      <c r="K177" s="128">
        <f t="shared" si="133"/>
        <v>0</v>
      </c>
      <c r="L177" s="129">
        <f t="shared" si="134"/>
        <v>0</v>
      </c>
    </row>
    <row r="178" spans="1:12" s="142" customFormat="1" ht="21" customHeight="1">
      <c r="A178" s="179">
        <f>A177+1</f>
        <v>147</v>
      </c>
      <c r="B178" s="121"/>
      <c r="C178" s="122"/>
      <c r="D178" s="123" t="s">
        <v>321</v>
      </c>
      <c r="E178" s="124" t="s">
        <v>118</v>
      </c>
      <c r="F178" s="125" t="s">
        <v>29</v>
      </c>
      <c r="G178" s="126">
        <v>2</v>
      </c>
      <c r="H178" s="127"/>
      <c r="I178" s="128">
        <f t="shared" ref="I178:I179" si="136">H178*G178</f>
        <v>0</v>
      </c>
      <c r="J178" s="127"/>
      <c r="K178" s="128">
        <f t="shared" ref="K178:K179" si="137">J178*G178</f>
        <v>0</v>
      </c>
      <c r="L178" s="129">
        <f t="shared" ref="L178:L179" si="138">K178+I178</f>
        <v>0</v>
      </c>
    </row>
    <row r="179" spans="1:12" s="142" customFormat="1" ht="21" customHeight="1">
      <c r="A179" s="179">
        <f>A178+1</f>
        <v>148</v>
      </c>
      <c r="B179" s="121"/>
      <c r="C179" s="122" t="s">
        <v>253</v>
      </c>
      <c r="D179" s="123" t="s">
        <v>254</v>
      </c>
      <c r="E179" s="124" t="s">
        <v>118</v>
      </c>
      <c r="F179" s="125" t="s">
        <v>29</v>
      </c>
      <c r="G179" s="126">
        <v>2</v>
      </c>
      <c r="H179" s="127"/>
      <c r="I179" s="128">
        <f t="shared" si="136"/>
        <v>0</v>
      </c>
      <c r="J179" s="127"/>
      <c r="K179" s="128">
        <f t="shared" si="137"/>
        <v>0</v>
      </c>
      <c r="L179" s="129">
        <f t="shared" si="138"/>
        <v>0</v>
      </c>
    </row>
    <row r="180" spans="1:12" s="142" customFormat="1" ht="21" customHeight="1">
      <c r="A180" s="131"/>
      <c r="B180" s="131"/>
      <c r="C180" s="145"/>
      <c r="D180" s="133" t="s">
        <v>273</v>
      </c>
      <c r="E180" s="134"/>
      <c r="F180" s="135"/>
      <c r="G180" s="135"/>
      <c r="H180" s="136"/>
      <c r="I180" s="137"/>
      <c r="J180" s="138"/>
      <c r="K180" s="137"/>
      <c r="L180" s="139"/>
    </row>
    <row r="181" spans="1:12" s="142" customFormat="1" ht="292.5">
      <c r="A181" s="179">
        <f>A179+1</f>
        <v>149</v>
      </c>
      <c r="B181" s="121"/>
      <c r="C181" s="122"/>
      <c r="D181" s="123" t="s">
        <v>278</v>
      </c>
      <c r="E181" s="124" t="s">
        <v>118</v>
      </c>
      <c r="F181" s="125" t="s">
        <v>29</v>
      </c>
      <c r="G181" s="126">
        <v>40</v>
      </c>
      <c r="H181" s="127"/>
      <c r="I181" s="128">
        <f t="shared" ref="I181:I187" si="139">H181*G181</f>
        <v>0</v>
      </c>
      <c r="J181" s="127"/>
      <c r="K181" s="128">
        <f t="shared" ref="K181:K187" si="140">J181*G181</f>
        <v>0</v>
      </c>
      <c r="L181" s="129">
        <f t="shared" ref="L181:L187" si="141">K181+I181</f>
        <v>0</v>
      </c>
    </row>
    <row r="182" spans="1:12" s="142" customFormat="1" ht="21" customHeight="1">
      <c r="A182" s="179">
        <f>A181+1</f>
        <v>150</v>
      </c>
      <c r="B182" s="121"/>
      <c r="C182" s="122"/>
      <c r="D182" s="123" t="s">
        <v>274</v>
      </c>
      <c r="E182" s="124" t="s">
        <v>118</v>
      </c>
      <c r="F182" s="125" t="s">
        <v>29</v>
      </c>
      <c r="G182" s="126">
        <v>40</v>
      </c>
      <c r="H182" s="127"/>
      <c r="I182" s="128">
        <f t="shared" si="139"/>
        <v>0</v>
      </c>
      <c r="J182" s="127"/>
      <c r="K182" s="128">
        <f t="shared" si="140"/>
        <v>0</v>
      </c>
      <c r="L182" s="129">
        <f t="shared" si="141"/>
        <v>0</v>
      </c>
    </row>
    <row r="183" spans="1:12" s="142" customFormat="1" ht="371.25">
      <c r="A183" s="161">
        <f t="shared" ref="A183:A187" si="142">A182+1</f>
        <v>151</v>
      </c>
      <c r="B183" s="161"/>
      <c r="C183" s="172"/>
      <c r="D183" s="163" t="s">
        <v>322</v>
      </c>
      <c r="E183" s="124" t="s">
        <v>118</v>
      </c>
      <c r="F183" s="162" t="s">
        <v>29</v>
      </c>
      <c r="G183" s="126">
        <v>2</v>
      </c>
      <c r="H183" s="165"/>
      <c r="I183" s="166">
        <f t="shared" si="139"/>
        <v>0</v>
      </c>
      <c r="J183" s="165"/>
      <c r="K183" s="166">
        <f t="shared" si="140"/>
        <v>0</v>
      </c>
      <c r="L183" s="167">
        <f t="shared" si="141"/>
        <v>0</v>
      </c>
    </row>
    <row r="184" spans="1:12" s="142" customFormat="1" ht="22.5">
      <c r="A184" s="161">
        <f t="shared" si="142"/>
        <v>152</v>
      </c>
      <c r="B184" s="161"/>
      <c r="C184" s="172"/>
      <c r="D184" s="163" t="s">
        <v>323</v>
      </c>
      <c r="E184" s="124" t="s">
        <v>118</v>
      </c>
      <c r="F184" s="162" t="s">
        <v>29</v>
      </c>
      <c r="G184" s="126">
        <v>1</v>
      </c>
      <c r="H184" s="165"/>
      <c r="I184" s="166">
        <f t="shared" si="139"/>
        <v>0</v>
      </c>
      <c r="J184" s="165"/>
      <c r="K184" s="166">
        <f t="shared" si="140"/>
        <v>0</v>
      </c>
      <c r="L184" s="167">
        <f t="shared" si="141"/>
        <v>0</v>
      </c>
    </row>
    <row r="185" spans="1:12" s="142" customFormat="1" ht="22.5">
      <c r="A185" s="161">
        <f t="shared" si="142"/>
        <v>153</v>
      </c>
      <c r="B185" s="161"/>
      <c r="C185" s="172"/>
      <c r="D185" s="163" t="s">
        <v>324</v>
      </c>
      <c r="E185" s="124" t="s">
        <v>118</v>
      </c>
      <c r="F185" s="162" t="s">
        <v>29</v>
      </c>
      <c r="G185" s="126">
        <v>1</v>
      </c>
      <c r="H185" s="165"/>
      <c r="I185" s="166">
        <f t="shared" si="139"/>
        <v>0</v>
      </c>
      <c r="J185" s="165"/>
      <c r="K185" s="166">
        <f t="shared" si="140"/>
        <v>0</v>
      </c>
      <c r="L185" s="167">
        <f t="shared" si="141"/>
        <v>0</v>
      </c>
    </row>
    <row r="186" spans="1:12" s="142" customFormat="1" ht="21" customHeight="1">
      <c r="A186" s="161">
        <f t="shared" si="142"/>
        <v>154</v>
      </c>
      <c r="B186" s="121"/>
      <c r="C186" s="122"/>
      <c r="D186" s="123" t="s">
        <v>275</v>
      </c>
      <c r="E186" s="124" t="s">
        <v>118</v>
      </c>
      <c r="F186" s="125" t="s">
        <v>29</v>
      </c>
      <c r="G186" s="126">
        <v>40</v>
      </c>
      <c r="H186" s="127"/>
      <c r="I186" s="128">
        <f t="shared" si="139"/>
        <v>0</v>
      </c>
      <c r="J186" s="127"/>
      <c r="K186" s="128">
        <f t="shared" si="140"/>
        <v>0</v>
      </c>
      <c r="L186" s="129">
        <f t="shared" si="141"/>
        <v>0</v>
      </c>
    </row>
    <row r="187" spans="1:12" s="142" customFormat="1" ht="21" customHeight="1">
      <c r="A187" s="161">
        <f t="shared" si="142"/>
        <v>155</v>
      </c>
      <c r="B187" s="121"/>
      <c r="C187" s="122"/>
      <c r="D187" s="123" t="s">
        <v>276</v>
      </c>
      <c r="E187" s="124" t="s">
        <v>118</v>
      </c>
      <c r="F187" s="125" t="s">
        <v>29</v>
      </c>
      <c r="G187" s="126">
        <v>42</v>
      </c>
      <c r="H187" s="127"/>
      <c r="I187" s="128">
        <f t="shared" si="139"/>
        <v>0</v>
      </c>
      <c r="J187" s="127"/>
      <c r="K187" s="128">
        <f t="shared" si="140"/>
        <v>0</v>
      </c>
      <c r="L187" s="129">
        <f t="shared" si="141"/>
        <v>0</v>
      </c>
    </row>
    <row r="188" spans="1:12" s="142" customFormat="1">
      <c r="A188" s="131"/>
      <c r="B188" s="131"/>
      <c r="C188" s="132"/>
      <c r="D188" s="133" t="s">
        <v>330</v>
      </c>
      <c r="E188" s="134"/>
      <c r="F188" s="135"/>
      <c r="G188" s="135"/>
      <c r="H188" s="169"/>
      <c r="I188" s="170"/>
      <c r="J188" s="171"/>
      <c r="K188" s="170"/>
      <c r="L188" s="139"/>
    </row>
    <row r="189" spans="1:12" s="174" customFormat="1" ht="119.1" customHeight="1">
      <c r="A189" s="179">
        <f>A187+1</f>
        <v>156</v>
      </c>
      <c r="B189" s="161"/>
      <c r="C189" s="172"/>
      <c r="D189" s="152" t="s">
        <v>331</v>
      </c>
      <c r="E189" s="124" t="s">
        <v>118</v>
      </c>
      <c r="F189" s="162" t="s">
        <v>29</v>
      </c>
      <c r="G189" s="126">
        <v>7</v>
      </c>
      <c r="H189" s="165"/>
      <c r="I189" s="166">
        <f t="shared" ref="I189:I192" si="143">H189*G189</f>
        <v>0</v>
      </c>
      <c r="J189" s="165"/>
      <c r="K189" s="166">
        <f t="shared" ref="K189:K192" si="144">J189*G189</f>
        <v>0</v>
      </c>
      <c r="L189" s="167">
        <f t="shared" ref="L189:L192" si="145">K189+I189</f>
        <v>0</v>
      </c>
    </row>
    <row r="190" spans="1:12" s="174" customFormat="1" ht="92.1" customHeight="1">
      <c r="A190" s="179">
        <f>A189+1</f>
        <v>157</v>
      </c>
      <c r="B190" s="161"/>
      <c r="C190" s="172"/>
      <c r="D190" s="152" t="s">
        <v>332</v>
      </c>
      <c r="E190" s="124" t="s">
        <v>118</v>
      </c>
      <c r="F190" s="162" t="s">
        <v>29</v>
      </c>
      <c r="G190" s="126">
        <v>15</v>
      </c>
      <c r="H190" s="165"/>
      <c r="I190" s="166">
        <f t="shared" si="143"/>
        <v>0</v>
      </c>
      <c r="J190" s="165"/>
      <c r="K190" s="166">
        <f t="shared" si="144"/>
        <v>0</v>
      </c>
      <c r="L190" s="167">
        <f t="shared" si="145"/>
        <v>0</v>
      </c>
    </row>
    <row r="191" spans="1:12" s="142" customFormat="1" ht="141.94999999999999" customHeight="1">
      <c r="A191" s="179">
        <f t="shared" ref="A191:A195" si="146">A190+1</f>
        <v>158</v>
      </c>
      <c r="B191" s="161"/>
      <c r="C191" s="172"/>
      <c r="D191" s="152" t="s">
        <v>334</v>
      </c>
      <c r="E191" s="124" t="s">
        <v>118</v>
      </c>
      <c r="F191" s="162" t="s">
        <v>29</v>
      </c>
      <c r="G191" s="126">
        <v>1</v>
      </c>
      <c r="H191" s="165"/>
      <c r="I191" s="166">
        <f t="shared" si="143"/>
        <v>0</v>
      </c>
      <c r="J191" s="165"/>
      <c r="K191" s="166">
        <f t="shared" si="144"/>
        <v>0</v>
      </c>
      <c r="L191" s="167">
        <f t="shared" si="145"/>
        <v>0</v>
      </c>
    </row>
    <row r="192" spans="1:12" s="174" customFormat="1" ht="104.1" customHeight="1">
      <c r="A192" s="179">
        <f t="shared" si="146"/>
        <v>159</v>
      </c>
      <c r="B192" s="161"/>
      <c r="C192" s="172"/>
      <c r="D192" s="163" t="s">
        <v>333</v>
      </c>
      <c r="E192" s="124" t="s">
        <v>118</v>
      </c>
      <c r="F192" s="162" t="s">
        <v>29</v>
      </c>
      <c r="G192" s="126">
        <v>4</v>
      </c>
      <c r="H192" s="165"/>
      <c r="I192" s="166">
        <f t="shared" si="143"/>
        <v>0</v>
      </c>
      <c r="J192" s="165"/>
      <c r="K192" s="166">
        <f t="shared" si="144"/>
        <v>0</v>
      </c>
      <c r="L192" s="167">
        <f t="shared" si="145"/>
        <v>0</v>
      </c>
    </row>
    <row r="193" spans="1:12" s="142" customFormat="1" ht="56.25">
      <c r="A193" s="179">
        <f t="shared" si="146"/>
        <v>160</v>
      </c>
      <c r="B193" s="121"/>
      <c r="C193" s="122"/>
      <c r="D193" s="123" t="s">
        <v>335</v>
      </c>
      <c r="E193" s="124" t="s">
        <v>118</v>
      </c>
      <c r="F193" s="162" t="s">
        <v>29</v>
      </c>
      <c r="G193" s="126">
        <v>1</v>
      </c>
      <c r="H193" s="165"/>
      <c r="I193" s="166">
        <f t="shared" ref="I193:I196" si="147">H193*G193</f>
        <v>0</v>
      </c>
      <c r="J193" s="165"/>
      <c r="K193" s="166">
        <f t="shared" ref="K193:K196" si="148">J193*G193</f>
        <v>0</v>
      </c>
      <c r="L193" s="167">
        <f t="shared" ref="L193:L196" si="149">K193+I193</f>
        <v>0</v>
      </c>
    </row>
    <row r="194" spans="1:12" s="174" customFormat="1" ht="45">
      <c r="A194" s="179">
        <f t="shared" si="146"/>
        <v>161</v>
      </c>
      <c r="B194" s="161"/>
      <c r="C194" s="172"/>
      <c r="D194" s="163" t="s">
        <v>336</v>
      </c>
      <c r="E194" s="124" t="s">
        <v>118</v>
      </c>
      <c r="F194" s="162" t="s">
        <v>29</v>
      </c>
      <c r="G194" s="126">
        <v>28</v>
      </c>
      <c r="H194" s="165"/>
      <c r="I194" s="166">
        <f t="shared" si="147"/>
        <v>0</v>
      </c>
      <c r="J194" s="165"/>
      <c r="K194" s="166">
        <f t="shared" si="148"/>
        <v>0</v>
      </c>
      <c r="L194" s="167">
        <f t="shared" si="149"/>
        <v>0</v>
      </c>
    </row>
    <row r="195" spans="1:12" s="174" customFormat="1" ht="45">
      <c r="A195" s="179">
        <f t="shared" si="146"/>
        <v>162</v>
      </c>
      <c r="B195" s="161"/>
      <c r="C195" s="172"/>
      <c r="D195" s="163" t="s">
        <v>337</v>
      </c>
      <c r="E195" s="124" t="s">
        <v>118</v>
      </c>
      <c r="F195" s="162" t="s">
        <v>29</v>
      </c>
      <c r="G195" s="126">
        <v>28</v>
      </c>
      <c r="H195" s="165"/>
      <c r="I195" s="166">
        <f t="shared" si="147"/>
        <v>0</v>
      </c>
      <c r="J195" s="165"/>
      <c r="K195" s="166">
        <f t="shared" si="148"/>
        <v>0</v>
      </c>
      <c r="L195" s="167">
        <f t="shared" si="149"/>
        <v>0</v>
      </c>
    </row>
    <row r="196" spans="1:12" s="174" customFormat="1" ht="15" customHeight="1">
      <c r="A196" s="179">
        <f>A195+1</f>
        <v>163</v>
      </c>
      <c r="B196" s="161"/>
      <c r="C196" s="172"/>
      <c r="D196" s="163" t="s">
        <v>338</v>
      </c>
      <c r="E196" s="124" t="s">
        <v>118</v>
      </c>
      <c r="F196" s="162" t="s">
        <v>84</v>
      </c>
      <c r="G196" s="126">
        <v>1</v>
      </c>
      <c r="H196" s="165"/>
      <c r="I196" s="166">
        <f t="shared" si="147"/>
        <v>0</v>
      </c>
      <c r="J196" s="165"/>
      <c r="K196" s="166">
        <f t="shared" si="148"/>
        <v>0</v>
      </c>
      <c r="L196" s="167">
        <f t="shared" si="149"/>
        <v>0</v>
      </c>
    </row>
    <row r="197" spans="1:12" s="142" customFormat="1">
      <c r="A197" s="131"/>
      <c r="B197" s="131"/>
      <c r="C197" s="132"/>
      <c r="D197" s="133" t="s">
        <v>339</v>
      </c>
      <c r="E197" s="134"/>
      <c r="F197" s="135"/>
      <c r="G197" s="135"/>
      <c r="H197" s="169"/>
      <c r="I197" s="170"/>
      <c r="J197" s="171"/>
      <c r="K197" s="170"/>
      <c r="L197" s="139"/>
    </row>
    <row r="198" spans="1:12" s="142" customFormat="1">
      <c r="A198" s="179">
        <f>A196+1</f>
        <v>164</v>
      </c>
      <c r="B198" s="161"/>
      <c r="C198" s="172"/>
      <c r="D198" s="175" t="s">
        <v>340</v>
      </c>
      <c r="E198" s="176" t="s">
        <v>123</v>
      </c>
      <c r="F198" s="162" t="s">
        <v>29</v>
      </c>
      <c r="G198" s="126">
        <v>18</v>
      </c>
      <c r="H198" s="165"/>
      <c r="I198" s="166">
        <f t="shared" ref="I198:I200" si="150">H198*G198</f>
        <v>0</v>
      </c>
      <c r="J198" s="165"/>
      <c r="K198" s="166">
        <f t="shared" ref="K198:K200" si="151">J198*G198</f>
        <v>0</v>
      </c>
      <c r="L198" s="167">
        <f t="shared" ref="L198:L200" si="152">K198+I198</f>
        <v>0</v>
      </c>
    </row>
    <row r="199" spans="1:12" s="142" customFormat="1">
      <c r="A199" s="179">
        <f>A198+1</f>
        <v>165</v>
      </c>
      <c r="B199" s="161"/>
      <c r="C199" s="172"/>
      <c r="D199" s="175" t="s">
        <v>341</v>
      </c>
      <c r="E199" s="176" t="s">
        <v>123</v>
      </c>
      <c r="F199" s="162" t="s">
        <v>79</v>
      </c>
      <c r="G199" s="126">
        <v>100</v>
      </c>
      <c r="H199" s="165"/>
      <c r="I199" s="166">
        <f t="shared" si="150"/>
        <v>0</v>
      </c>
      <c r="J199" s="165"/>
      <c r="K199" s="166">
        <f t="shared" si="151"/>
        <v>0</v>
      </c>
      <c r="L199" s="167">
        <f t="shared" si="152"/>
        <v>0</v>
      </c>
    </row>
    <row r="200" spans="1:12" s="142" customFormat="1">
      <c r="A200" s="179">
        <f>A199+1</f>
        <v>166</v>
      </c>
      <c r="B200" s="161"/>
      <c r="C200" s="172"/>
      <c r="D200" s="175" t="s">
        <v>342</v>
      </c>
      <c r="E200" s="176" t="s">
        <v>123</v>
      </c>
      <c r="F200" s="162" t="s">
        <v>84</v>
      </c>
      <c r="G200" s="126">
        <v>1</v>
      </c>
      <c r="H200" s="165"/>
      <c r="I200" s="166">
        <f t="shared" si="150"/>
        <v>0</v>
      </c>
      <c r="J200" s="165"/>
      <c r="K200" s="166">
        <f t="shared" si="151"/>
        <v>0</v>
      </c>
      <c r="L200" s="167">
        <f t="shared" si="152"/>
        <v>0</v>
      </c>
    </row>
    <row r="201" spans="1:12">
      <c r="A201" s="131"/>
      <c r="B201" s="55"/>
      <c r="C201" s="56"/>
      <c r="D201" s="57" t="s">
        <v>370</v>
      </c>
      <c r="E201" s="181"/>
      <c r="F201" s="58"/>
      <c r="G201" s="58"/>
      <c r="H201" s="59"/>
      <c r="I201" s="60"/>
      <c r="J201" s="61"/>
      <c r="K201" s="60"/>
      <c r="L201" s="62"/>
    </row>
    <row r="202" spans="1:12" s="142" customFormat="1">
      <c r="A202" s="179">
        <f>A200+1</f>
        <v>167</v>
      </c>
      <c r="B202" s="161"/>
      <c r="C202" s="172"/>
      <c r="D202" s="163" t="s">
        <v>371</v>
      </c>
      <c r="E202" s="48" t="s">
        <v>123</v>
      </c>
      <c r="F202" s="2" t="s">
        <v>19</v>
      </c>
      <c r="G202" s="5">
        <v>20</v>
      </c>
      <c r="H202" s="47"/>
      <c r="I202" s="6">
        <f t="shared" ref="I202" si="153">H202*G202</f>
        <v>0</v>
      </c>
      <c r="J202" s="47"/>
      <c r="K202" s="6">
        <f t="shared" ref="K202" si="154">J202*G202</f>
        <v>0</v>
      </c>
      <c r="L202" s="7">
        <f t="shared" ref="L202" si="155">K202+I202</f>
        <v>0</v>
      </c>
    </row>
    <row r="203" spans="1:12" s="130" customFormat="1">
      <c r="A203" s="131"/>
      <c r="B203" s="131"/>
      <c r="C203" s="132"/>
      <c r="D203" s="133" t="s">
        <v>61</v>
      </c>
      <c r="E203" s="134"/>
      <c r="F203" s="135"/>
      <c r="G203" s="135"/>
      <c r="H203" s="136"/>
      <c r="I203" s="137"/>
      <c r="J203" s="138"/>
      <c r="K203" s="137"/>
      <c r="L203" s="139"/>
    </row>
    <row r="204" spans="1:12" s="142" customFormat="1" ht="21">
      <c r="A204" s="179">
        <f>A202+1</f>
        <v>168</v>
      </c>
      <c r="B204" s="121"/>
      <c r="C204" s="122"/>
      <c r="D204" s="153" t="s">
        <v>196</v>
      </c>
      <c r="E204" s="154" t="s">
        <v>123</v>
      </c>
      <c r="F204" s="125" t="s">
        <v>84</v>
      </c>
      <c r="G204" s="126">
        <v>5</v>
      </c>
      <c r="H204" s="127"/>
      <c r="I204" s="128">
        <f t="shared" ref="I204" si="156">H204*G204</f>
        <v>0</v>
      </c>
      <c r="J204" s="127"/>
      <c r="K204" s="128">
        <f t="shared" ref="K204" si="157">J204*G204</f>
        <v>0</v>
      </c>
      <c r="L204" s="129">
        <f t="shared" ref="L204" si="158">K204+I204</f>
        <v>0</v>
      </c>
    </row>
    <row r="205" spans="1:12" s="130" customFormat="1" ht="12.95" customHeight="1">
      <c r="A205" s="179">
        <f>A204+1</f>
        <v>169</v>
      </c>
      <c r="B205" s="121"/>
      <c r="C205" s="122"/>
      <c r="D205" s="123" t="s">
        <v>62</v>
      </c>
      <c r="E205" s="124" t="s">
        <v>123</v>
      </c>
      <c r="F205" s="125" t="s">
        <v>19</v>
      </c>
      <c r="G205" s="126">
        <v>140</v>
      </c>
      <c r="H205" s="127"/>
      <c r="I205" s="128">
        <f t="shared" ref="I205:I214" si="159">H205*G205</f>
        <v>0</v>
      </c>
      <c r="J205" s="127"/>
      <c r="K205" s="128">
        <f t="shared" ref="K205:K214" si="160">J205*G205</f>
        <v>0</v>
      </c>
      <c r="L205" s="129">
        <f t="shared" ref="L205:L214" si="161">K205+I205</f>
        <v>0</v>
      </c>
    </row>
    <row r="206" spans="1:12" s="130" customFormat="1" ht="12.95" customHeight="1">
      <c r="A206" s="179">
        <f t="shared" ref="A206:A216" si="162">A205+1</f>
        <v>170</v>
      </c>
      <c r="B206" s="121"/>
      <c r="C206" s="122"/>
      <c r="D206" s="123" t="s">
        <v>86</v>
      </c>
      <c r="E206" s="124" t="s">
        <v>123</v>
      </c>
      <c r="F206" s="125" t="s">
        <v>68</v>
      </c>
      <c r="G206" s="126">
        <v>70</v>
      </c>
      <c r="H206" s="127"/>
      <c r="I206" s="128">
        <f t="shared" si="159"/>
        <v>0</v>
      </c>
      <c r="J206" s="127"/>
      <c r="K206" s="128">
        <f t="shared" si="160"/>
        <v>0</v>
      </c>
      <c r="L206" s="129">
        <f t="shared" si="161"/>
        <v>0</v>
      </c>
    </row>
    <row r="207" spans="1:12" s="130" customFormat="1" ht="12.95" customHeight="1">
      <c r="A207" s="179">
        <f t="shared" si="162"/>
        <v>171</v>
      </c>
      <c r="B207" s="121"/>
      <c r="C207" s="122"/>
      <c r="D207" s="123" t="s">
        <v>207</v>
      </c>
      <c r="E207" s="124" t="s">
        <v>123</v>
      </c>
      <c r="F207" s="125" t="s">
        <v>19</v>
      </c>
      <c r="G207" s="126">
        <v>140</v>
      </c>
      <c r="H207" s="127"/>
      <c r="I207" s="128">
        <f t="shared" si="159"/>
        <v>0</v>
      </c>
      <c r="J207" s="127"/>
      <c r="K207" s="128">
        <f t="shared" si="160"/>
        <v>0</v>
      </c>
      <c r="L207" s="129">
        <f t="shared" si="161"/>
        <v>0</v>
      </c>
    </row>
    <row r="208" spans="1:12" s="130" customFormat="1" ht="12.95" customHeight="1">
      <c r="A208" s="179">
        <f t="shared" si="162"/>
        <v>172</v>
      </c>
      <c r="B208" s="121"/>
      <c r="C208" s="122"/>
      <c r="D208" s="123" t="s">
        <v>135</v>
      </c>
      <c r="E208" s="124" t="s">
        <v>123</v>
      </c>
      <c r="F208" s="125" t="s">
        <v>19</v>
      </c>
      <c r="G208" s="126">
        <v>140</v>
      </c>
      <c r="H208" s="127"/>
      <c r="I208" s="128">
        <f t="shared" si="159"/>
        <v>0</v>
      </c>
      <c r="J208" s="127"/>
      <c r="K208" s="128">
        <f t="shared" si="160"/>
        <v>0</v>
      </c>
      <c r="L208" s="129">
        <f t="shared" si="161"/>
        <v>0</v>
      </c>
    </row>
    <row r="209" spans="1:12" s="130" customFormat="1" ht="12.95" customHeight="1">
      <c r="A209" s="179">
        <f t="shared" si="162"/>
        <v>173</v>
      </c>
      <c r="B209" s="121"/>
      <c r="C209" s="122"/>
      <c r="D209" s="123" t="s">
        <v>63</v>
      </c>
      <c r="E209" s="124" t="s">
        <v>123</v>
      </c>
      <c r="F209" s="125" t="s">
        <v>19</v>
      </c>
      <c r="G209" s="126">
        <v>140</v>
      </c>
      <c r="H209" s="127"/>
      <c r="I209" s="128">
        <f t="shared" si="159"/>
        <v>0</v>
      </c>
      <c r="J209" s="127"/>
      <c r="K209" s="128">
        <f t="shared" si="160"/>
        <v>0</v>
      </c>
      <c r="L209" s="129">
        <f t="shared" si="161"/>
        <v>0</v>
      </c>
    </row>
    <row r="210" spans="1:12" s="130" customFormat="1" ht="12.95" customHeight="1">
      <c r="A210" s="179">
        <f t="shared" si="162"/>
        <v>174</v>
      </c>
      <c r="B210" s="121"/>
      <c r="C210" s="122"/>
      <c r="D210" s="123" t="s">
        <v>64</v>
      </c>
      <c r="E210" s="124" t="s">
        <v>123</v>
      </c>
      <c r="F210" s="125" t="s">
        <v>19</v>
      </c>
      <c r="G210" s="126">
        <v>140</v>
      </c>
      <c r="H210" s="127"/>
      <c r="I210" s="128">
        <f t="shared" si="159"/>
        <v>0</v>
      </c>
      <c r="J210" s="127"/>
      <c r="K210" s="128">
        <f t="shared" si="160"/>
        <v>0</v>
      </c>
      <c r="L210" s="129">
        <f t="shared" si="161"/>
        <v>0</v>
      </c>
    </row>
    <row r="211" spans="1:12" s="130" customFormat="1" ht="12.95" customHeight="1">
      <c r="A211" s="179">
        <f t="shared" si="162"/>
        <v>175</v>
      </c>
      <c r="B211" s="121"/>
      <c r="C211" s="122"/>
      <c r="D211" s="123" t="s">
        <v>65</v>
      </c>
      <c r="E211" s="124" t="s">
        <v>123</v>
      </c>
      <c r="F211" s="125" t="s">
        <v>19</v>
      </c>
      <c r="G211" s="126">
        <v>140</v>
      </c>
      <c r="H211" s="127"/>
      <c r="I211" s="128">
        <f t="shared" si="159"/>
        <v>0</v>
      </c>
      <c r="J211" s="127"/>
      <c r="K211" s="128">
        <f t="shared" si="160"/>
        <v>0</v>
      </c>
      <c r="L211" s="129">
        <f t="shared" si="161"/>
        <v>0</v>
      </c>
    </row>
    <row r="212" spans="1:12" s="130" customFormat="1" ht="12.95" customHeight="1">
      <c r="A212" s="179">
        <f t="shared" si="162"/>
        <v>176</v>
      </c>
      <c r="B212" s="121"/>
      <c r="C212" s="122"/>
      <c r="D212" s="123" t="s">
        <v>66</v>
      </c>
      <c r="E212" s="124" t="s">
        <v>123</v>
      </c>
      <c r="F212" s="125" t="s">
        <v>68</v>
      </c>
      <c r="G212" s="126">
        <v>70</v>
      </c>
      <c r="H212" s="127"/>
      <c r="I212" s="128">
        <f t="shared" si="159"/>
        <v>0</v>
      </c>
      <c r="J212" s="127"/>
      <c r="K212" s="128">
        <f t="shared" si="160"/>
        <v>0</v>
      </c>
      <c r="L212" s="129">
        <f t="shared" si="161"/>
        <v>0</v>
      </c>
    </row>
    <row r="213" spans="1:12" s="130" customFormat="1" ht="12.95" customHeight="1">
      <c r="A213" s="179">
        <f t="shared" si="162"/>
        <v>177</v>
      </c>
      <c r="B213" s="121"/>
      <c r="C213" s="122"/>
      <c r="D213" s="123" t="s">
        <v>67</v>
      </c>
      <c r="E213" s="124" t="s">
        <v>123</v>
      </c>
      <c r="F213" s="125" t="s">
        <v>68</v>
      </c>
      <c r="G213" s="126">
        <v>70</v>
      </c>
      <c r="H213" s="127"/>
      <c r="I213" s="128">
        <f t="shared" si="159"/>
        <v>0</v>
      </c>
      <c r="J213" s="127"/>
      <c r="K213" s="128">
        <f t="shared" si="160"/>
        <v>0</v>
      </c>
      <c r="L213" s="129">
        <f t="shared" si="161"/>
        <v>0</v>
      </c>
    </row>
    <row r="214" spans="1:12" s="130" customFormat="1" ht="12.95" customHeight="1">
      <c r="A214" s="179">
        <f t="shared" si="162"/>
        <v>178</v>
      </c>
      <c r="B214" s="121"/>
      <c r="C214" s="122"/>
      <c r="D214" s="123" t="s">
        <v>325</v>
      </c>
      <c r="E214" s="124" t="s">
        <v>123</v>
      </c>
      <c r="F214" s="125" t="s">
        <v>68</v>
      </c>
      <c r="G214" s="126">
        <v>5</v>
      </c>
      <c r="H214" s="127"/>
      <c r="I214" s="128">
        <f t="shared" si="159"/>
        <v>0</v>
      </c>
      <c r="J214" s="127"/>
      <c r="K214" s="128">
        <f t="shared" si="160"/>
        <v>0</v>
      </c>
      <c r="L214" s="129">
        <f t="shared" si="161"/>
        <v>0</v>
      </c>
    </row>
    <row r="215" spans="1:12" s="130" customFormat="1" ht="12.95" customHeight="1">
      <c r="A215" s="179">
        <f t="shared" si="162"/>
        <v>179</v>
      </c>
      <c r="B215" s="121"/>
      <c r="C215" s="122"/>
      <c r="D215" s="123" t="s">
        <v>173</v>
      </c>
      <c r="E215" s="124" t="s">
        <v>123</v>
      </c>
      <c r="F215" s="125" t="s">
        <v>19</v>
      </c>
      <c r="G215" s="126">
        <v>20</v>
      </c>
      <c r="H215" s="127"/>
      <c r="I215" s="128">
        <f t="shared" ref="I215:I216" si="163">H215*G215</f>
        <v>0</v>
      </c>
      <c r="J215" s="127"/>
      <c r="K215" s="128">
        <f t="shared" ref="K215:K216" si="164">J215*G215</f>
        <v>0</v>
      </c>
      <c r="L215" s="129">
        <f t="shared" ref="L215:L216" si="165">K215+I215</f>
        <v>0</v>
      </c>
    </row>
    <row r="216" spans="1:12" s="130" customFormat="1" ht="12.95" customHeight="1">
      <c r="A216" s="179">
        <f t="shared" si="162"/>
        <v>180</v>
      </c>
      <c r="B216" s="121"/>
      <c r="C216" s="122"/>
      <c r="D216" s="123" t="s">
        <v>266</v>
      </c>
      <c r="E216" s="154" t="s">
        <v>123</v>
      </c>
      <c r="F216" s="125" t="s">
        <v>84</v>
      </c>
      <c r="G216" s="126">
        <v>1</v>
      </c>
      <c r="H216" s="127"/>
      <c r="I216" s="128">
        <f t="shared" si="163"/>
        <v>0</v>
      </c>
      <c r="J216" s="127"/>
      <c r="K216" s="128">
        <f t="shared" si="164"/>
        <v>0</v>
      </c>
      <c r="L216" s="129">
        <f t="shared" si="165"/>
        <v>0</v>
      </c>
    </row>
    <row r="217" spans="1:12" s="142" customFormat="1">
      <c r="A217" s="131"/>
      <c r="B217" s="131"/>
      <c r="C217" s="145"/>
      <c r="D217" s="133" t="s">
        <v>208</v>
      </c>
      <c r="E217" s="134"/>
      <c r="F217" s="135"/>
      <c r="G217" s="135"/>
      <c r="H217" s="136"/>
      <c r="I217" s="137"/>
      <c r="J217" s="138"/>
      <c r="K217" s="137"/>
      <c r="L217" s="139"/>
    </row>
    <row r="218" spans="1:12" s="142" customFormat="1" ht="56.25">
      <c r="A218" s="179">
        <f>A216+1</f>
        <v>181</v>
      </c>
      <c r="B218" s="121"/>
      <c r="C218" s="122"/>
      <c r="D218" s="147" t="s">
        <v>236</v>
      </c>
      <c r="E218" s="155" t="s">
        <v>118</v>
      </c>
      <c r="F218" s="125" t="s">
        <v>29</v>
      </c>
      <c r="G218" s="126">
        <v>5</v>
      </c>
      <c r="H218" s="127"/>
      <c r="I218" s="128">
        <f>H218*G218</f>
        <v>0</v>
      </c>
      <c r="J218" s="127"/>
      <c r="K218" s="128">
        <f>J218*G218</f>
        <v>0</v>
      </c>
      <c r="L218" s="129">
        <f>K218+I218</f>
        <v>0</v>
      </c>
    </row>
    <row r="219" spans="1:12" s="64" customFormat="1" ht="22.5">
      <c r="A219" s="179">
        <f t="shared" ref="A219" si="166">A218+1</f>
        <v>182</v>
      </c>
      <c r="B219" s="3"/>
      <c r="C219" s="4"/>
      <c r="D219" s="1" t="s">
        <v>360</v>
      </c>
      <c r="E219" s="48" t="s">
        <v>123</v>
      </c>
      <c r="F219" s="2" t="s">
        <v>79</v>
      </c>
      <c r="G219" s="5">
        <v>250</v>
      </c>
      <c r="H219" s="47"/>
      <c r="I219" s="6">
        <f>H219*G219</f>
        <v>0</v>
      </c>
      <c r="J219" s="47"/>
      <c r="K219" s="6">
        <f>J219*G219</f>
        <v>0</v>
      </c>
      <c r="L219" s="7">
        <f>K219+I219</f>
        <v>0</v>
      </c>
    </row>
    <row r="220" spans="1:12" s="142" customFormat="1">
      <c r="A220" s="131"/>
      <c r="B220" s="131"/>
      <c r="C220" s="145"/>
      <c r="D220" s="133" t="s">
        <v>345</v>
      </c>
      <c r="E220" s="134"/>
      <c r="F220" s="135"/>
      <c r="G220" s="135"/>
      <c r="H220" s="169"/>
      <c r="I220" s="170"/>
      <c r="J220" s="171"/>
      <c r="K220" s="170"/>
      <c r="L220" s="139"/>
    </row>
    <row r="221" spans="1:12" s="142" customFormat="1">
      <c r="A221" s="179">
        <f>A219+1</f>
        <v>183</v>
      </c>
      <c r="B221" s="161"/>
      <c r="C221" s="172"/>
      <c r="D221" s="178" t="s">
        <v>346</v>
      </c>
      <c r="E221" s="173" t="s">
        <v>118</v>
      </c>
      <c r="F221" s="162" t="s">
        <v>29</v>
      </c>
      <c r="G221" s="126">
        <v>150</v>
      </c>
      <c r="H221" s="165"/>
      <c r="I221" s="166">
        <f t="shared" ref="I221:I223" si="167">H221*G221</f>
        <v>0</v>
      </c>
      <c r="J221" s="165"/>
      <c r="K221" s="166">
        <f t="shared" ref="K221:K223" si="168">J221*G221</f>
        <v>0</v>
      </c>
      <c r="L221" s="167">
        <f t="shared" ref="L221:L223" si="169">K221+I221</f>
        <v>0</v>
      </c>
    </row>
    <row r="222" spans="1:12" s="142" customFormat="1">
      <c r="A222" s="161">
        <f t="shared" ref="A222:A224" si="170">A221+1</f>
        <v>184</v>
      </c>
      <c r="B222" s="161"/>
      <c r="C222" s="172"/>
      <c r="D222" s="178" t="s">
        <v>347</v>
      </c>
      <c r="E222" s="173" t="s">
        <v>118</v>
      </c>
      <c r="F222" s="162" t="s">
        <v>29</v>
      </c>
      <c r="G222" s="126">
        <v>9</v>
      </c>
      <c r="H222" s="165"/>
      <c r="I222" s="166">
        <f t="shared" si="167"/>
        <v>0</v>
      </c>
      <c r="J222" s="165"/>
      <c r="K222" s="166">
        <f t="shared" si="168"/>
        <v>0</v>
      </c>
      <c r="L222" s="167">
        <f t="shared" si="169"/>
        <v>0</v>
      </c>
    </row>
    <row r="223" spans="1:12" s="142" customFormat="1">
      <c r="A223" s="161">
        <f t="shared" si="170"/>
        <v>185</v>
      </c>
      <c r="B223" s="161"/>
      <c r="C223" s="172"/>
      <c r="D223" s="178" t="s">
        <v>348</v>
      </c>
      <c r="E223" s="173" t="s">
        <v>118</v>
      </c>
      <c r="F223" s="162" t="s">
        <v>29</v>
      </c>
      <c r="G223" s="126">
        <v>100</v>
      </c>
      <c r="H223" s="165"/>
      <c r="I223" s="166">
        <f t="shared" si="167"/>
        <v>0</v>
      </c>
      <c r="J223" s="165"/>
      <c r="K223" s="166">
        <f t="shared" si="168"/>
        <v>0</v>
      </c>
      <c r="L223" s="167">
        <f t="shared" si="169"/>
        <v>0</v>
      </c>
    </row>
    <row r="224" spans="1:12" s="142" customFormat="1">
      <c r="A224" s="161">
        <f t="shared" si="170"/>
        <v>186</v>
      </c>
      <c r="B224" s="161"/>
      <c r="C224" s="172"/>
      <c r="D224" s="178" t="s">
        <v>349</v>
      </c>
      <c r="E224" s="173" t="s">
        <v>118</v>
      </c>
      <c r="F224" s="162" t="s">
        <v>29</v>
      </c>
      <c r="G224" s="126">
        <v>80</v>
      </c>
      <c r="H224" s="165"/>
      <c r="I224" s="166">
        <f t="shared" ref="I224" si="171">H224*G224</f>
        <v>0</v>
      </c>
      <c r="J224" s="165"/>
      <c r="K224" s="166">
        <f t="shared" ref="K224" si="172">J224*G224</f>
        <v>0</v>
      </c>
      <c r="L224" s="167">
        <f t="shared" ref="L224" si="173">K224+I224</f>
        <v>0</v>
      </c>
    </row>
    <row r="225" spans="1:12" s="142" customFormat="1">
      <c r="A225" s="131"/>
      <c r="B225" s="131"/>
      <c r="C225" s="145"/>
      <c r="D225" s="133" t="s">
        <v>327</v>
      </c>
      <c r="E225" s="134"/>
      <c r="F225" s="135"/>
      <c r="G225" s="135"/>
      <c r="H225" s="136"/>
      <c r="I225" s="137"/>
      <c r="J225" s="138"/>
      <c r="K225" s="137"/>
      <c r="L225" s="139"/>
    </row>
    <row r="226" spans="1:12" s="142" customFormat="1">
      <c r="A226" s="161">
        <f>A224+1</f>
        <v>187</v>
      </c>
      <c r="B226" s="121"/>
      <c r="C226" s="122"/>
      <c r="D226" s="150" t="s">
        <v>69</v>
      </c>
      <c r="E226" s="155" t="s">
        <v>118</v>
      </c>
      <c r="F226" s="125" t="s">
        <v>29</v>
      </c>
      <c r="G226" s="126">
        <v>4</v>
      </c>
      <c r="H226" s="127"/>
      <c r="I226" s="128">
        <f>H226*G226</f>
        <v>0</v>
      </c>
      <c r="J226" s="127"/>
      <c r="K226" s="128">
        <f>J226*G226</f>
        <v>0</v>
      </c>
      <c r="L226" s="129">
        <f>K226+I226</f>
        <v>0</v>
      </c>
    </row>
    <row r="227" spans="1:12" s="142" customFormat="1">
      <c r="A227" s="161">
        <f t="shared" ref="A227:A228" si="174">A226+1</f>
        <v>188</v>
      </c>
      <c r="B227" s="161"/>
      <c r="C227" s="172"/>
      <c r="D227" s="150" t="s">
        <v>326</v>
      </c>
      <c r="E227" s="173" t="s">
        <v>118</v>
      </c>
      <c r="F227" s="162" t="s">
        <v>29</v>
      </c>
      <c r="G227" s="126">
        <v>140</v>
      </c>
      <c r="H227" s="165"/>
      <c r="I227" s="166">
        <f>H227*G227</f>
        <v>0</v>
      </c>
      <c r="J227" s="165"/>
      <c r="K227" s="166">
        <f>J227*G227</f>
        <v>0</v>
      </c>
      <c r="L227" s="167">
        <f>K227+I227</f>
        <v>0</v>
      </c>
    </row>
    <row r="228" spans="1:12" s="142" customFormat="1">
      <c r="A228" s="161">
        <f t="shared" si="174"/>
        <v>189</v>
      </c>
      <c r="B228" s="121"/>
      <c r="C228" s="122"/>
      <c r="D228" s="150" t="s">
        <v>70</v>
      </c>
      <c r="E228" s="155" t="s">
        <v>118</v>
      </c>
      <c r="F228" s="125" t="s">
        <v>29</v>
      </c>
      <c r="G228" s="126">
        <v>19</v>
      </c>
      <c r="H228" s="127"/>
      <c r="I228" s="128">
        <f>H228*G228</f>
        <v>0</v>
      </c>
      <c r="J228" s="127"/>
      <c r="K228" s="128">
        <f>J228*G228</f>
        <v>0</v>
      </c>
      <c r="L228" s="129">
        <f>K228+I228</f>
        <v>0</v>
      </c>
    </row>
    <row r="229" spans="1:12" s="130" customFormat="1">
      <c r="A229" s="131"/>
      <c r="B229" s="131"/>
      <c r="C229" s="145"/>
      <c r="D229" s="133" t="s">
        <v>37</v>
      </c>
      <c r="E229" s="134"/>
      <c r="F229" s="135"/>
      <c r="G229" s="135"/>
      <c r="H229" s="136"/>
      <c r="I229" s="137"/>
      <c r="J229" s="138"/>
      <c r="K229" s="137"/>
      <c r="L229" s="139"/>
    </row>
    <row r="230" spans="1:12" s="142" customFormat="1">
      <c r="A230" s="179">
        <f>A228+1</f>
        <v>190</v>
      </c>
      <c r="B230" s="121"/>
      <c r="C230" s="122"/>
      <c r="D230" s="150" t="s">
        <v>206</v>
      </c>
      <c r="E230" s="155" t="s">
        <v>118</v>
      </c>
      <c r="F230" s="125" t="s">
        <v>29</v>
      </c>
      <c r="G230" s="126">
        <v>40</v>
      </c>
      <c r="H230" s="127"/>
      <c r="I230" s="128">
        <f>H230*G230</f>
        <v>0</v>
      </c>
      <c r="J230" s="127"/>
      <c r="K230" s="128">
        <f>J230*G230</f>
        <v>0</v>
      </c>
      <c r="L230" s="129">
        <f>K230+I230</f>
        <v>0</v>
      </c>
    </row>
    <row r="231" spans="1:12" s="130" customFormat="1">
      <c r="A231" s="179">
        <f>A230+1</f>
        <v>191</v>
      </c>
      <c r="B231" s="121"/>
      <c r="C231" s="122"/>
      <c r="D231" s="150" t="s">
        <v>241</v>
      </c>
      <c r="E231" s="155" t="s">
        <v>118</v>
      </c>
      <c r="F231" s="125" t="s">
        <v>29</v>
      </c>
      <c r="G231" s="126">
        <v>4</v>
      </c>
      <c r="H231" s="127"/>
      <c r="I231" s="128">
        <f>H231*G231</f>
        <v>0</v>
      </c>
      <c r="J231" s="127"/>
      <c r="K231" s="128">
        <f>J231*G231</f>
        <v>0</v>
      </c>
      <c r="L231" s="129">
        <f>K231+I231</f>
        <v>0</v>
      </c>
    </row>
    <row r="232" spans="1:12" s="142" customFormat="1">
      <c r="A232" s="161">
        <f t="shared" ref="A232:A233" si="175">A231+1</f>
        <v>192</v>
      </c>
      <c r="B232" s="161"/>
      <c r="C232" s="172"/>
      <c r="D232" s="150" t="s">
        <v>328</v>
      </c>
      <c r="E232" s="173" t="s">
        <v>118</v>
      </c>
      <c r="F232" s="162" t="s">
        <v>29</v>
      </c>
      <c r="G232" s="126">
        <v>92</v>
      </c>
      <c r="H232" s="165"/>
      <c r="I232" s="166">
        <f>H232*G232</f>
        <v>0</v>
      </c>
      <c r="J232" s="165"/>
      <c r="K232" s="166">
        <f>J232*G232</f>
        <v>0</v>
      </c>
      <c r="L232" s="167">
        <f>K232+I232</f>
        <v>0</v>
      </c>
    </row>
    <row r="233" spans="1:12" s="142" customFormat="1">
      <c r="A233" s="161">
        <f t="shared" si="175"/>
        <v>193</v>
      </c>
      <c r="B233" s="121"/>
      <c r="C233" s="122"/>
      <c r="D233" s="150" t="s">
        <v>136</v>
      </c>
      <c r="E233" s="155" t="s">
        <v>118</v>
      </c>
      <c r="F233" s="125" t="s">
        <v>29</v>
      </c>
      <c r="G233" s="126">
        <v>4</v>
      </c>
      <c r="H233" s="127"/>
      <c r="I233" s="128">
        <f>H233*G233</f>
        <v>0</v>
      </c>
      <c r="J233" s="127"/>
      <c r="K233" s="128">
        <f>J233*G233</f>
        <v>0</v>
      </c>
      <c r="L233" s="129">
        <f>K233+I233</f>
        <v>0</v>
      </c>
    </row>
    <row r="234" spans="1:12" s="130" customFormat="1">
      <c r="A234" s="131"/>
      <c r="B234" s="131"/>
      <c r="C234" s="145"/>
      <c r="D234" s="133" t="s">
        <v>24</v>
      </c>
      <c r="E234" s="134"/>
      <c r="F234" s="135"/>
      <c r="G234" s="135"/>
      <c r="H234" s="136"/>
      <c r="I234" s="137"/>
      <c r="J234" s="138"/>
      <c r="K234" s="137"/>
      <c r="L234" s="139"/>
    </row>
    <row r="235" spans="1:12" s="130" customFormat="1" ht="78" customHeight="1">
      <c r="A235" s="179">
        <f>A233+1</f>
        <v>194</v>
      </c>
      <c r="B235" s="121"/>
      <c r="C235" s="122"/>
      <c r="D235" s="123" t="s">
        <v>237</v>
      </c>
      <c r="E235" s="124"/>
      <c r="F235" s="125" t="s">
        <v>84</v>
      </c>
      <c r="G235" s="126">
        <v>1</v>
      </c>
      <c r="H235" s="127"/>
      <c r="I235" s="128">
        <f t="shared" ref="I235:I239" si="176">H235*G235</f>
        <v>0</v>
      </c>
      <c r="J235" s="127"/>
      <c r="K235" s="128">
        <f t="shared" ref="K235:K239" si="177">J235*G235</f>
        <v>0</v>
      </c>
      <c r="L235" s="129">
        <f t="shared" ref="L235:L239" si="178">K235+I235</f>
        <v>0</v>
      </c>
    </row>
    <row r="236" spans="1:12" s="130" customFormat="1" ht="78" customHeight="1">
      <c r="A236" s="179">
        <f>A235+1</f>
        <v>195</v>
      </c>
      <c r="B236" s="121"/>
      <c r="C236" s="122"/>
      <c r="D236" s="123" t="s">
        <v>329</v>
      </c>
      <c r="E236" s="124"/>
      <c r="F236" s="125" t="s">
        <v>84</v>
      </c>
      <c r="G236" s="126">
        <v>1</v>
      </c>
      <c r="H236" s="127"/>
      <c r="I236" s="128">
        <f t="shared" ref="I236" si="179">H236*G236</f>
        <v>0</v>
      </c>
      <c r="J236" s="127"/>
      <c r="K236" s="128">
        <f t="shared" ref="K236" si="180">J236*G236</f>
        <v>0</v>
      </c>
      <c r="L236" s="129">
        <f t="shared" ref="L236" si="181">K236+I236</f>
        <v>0</v>
      </c>
    </row>
    <row r="237" spans="1:12" s="130" customFormat="1" ht="22.5">
      <c r="A237" s="179">
        <f t="shared" ref="A237:A238" si="182">A236+1</f>
        <v>196</v>
      </c>
      <c r="B237" s="121"/>
      <c r="C237" s="122"/>
      <c r="D237" s="123" t="s">
        <v>361</v>
      </c>
      <c r="E237" s="124"/>
      <c r="F237" s="125" t="s">
        <v>84</v>
      </c>
      <c r="G237" s="126">
        <v>1</v>
      </c>
      <c r="H237" s="127"/>
      <c r="I237" s="128">
        <f t="shared" ref="I237" si="183">H237*G237</f>
        <v>0</v>
      </c>
      <c r="J237" s="127"/>
      <c r="K237" s="128">
        <f t="shared" ref="K237" si="184">J237*G237</f>
        <v>0</v>
      </c>
      <c r="L237" s="129">
        <f t="shared" ref="L237" si="185">K237+I237</f>
        <v>0</v>
      </c>
    </row>
    <row r="238" spans="1:12" s="142" customFormat="1" ht="22.5">
      <c r="A238" s="179">
        <f t="shared" si="182"/>
        <v>197</v>
      </c>
      <c r="B238" s="121"/>
      <c r="C238" s="122"/>
      <c r="D238" s="123" t="s">
        <v>238</v>
      </c>
      <c r="E238" s="124"/>
      <c r="F238" s="125" t="s">
        <v>84</v>
      </c>
      <c r="G238" s="126">
        <v>3</v>
      </c>
      <c r="H238" s="127"/>
      <c r="I238" s="128">
        <f t="shared" si="176"/>
        <v>0</v>
      </c>
      <c r="J238" s="127"/>
      <c r="K238" s="128">
        <f t="shared" si="177"/>
        <v>0</v>
      </c>
      <c r="L238" s="129">
        <f t="shared" si="178"/>
        <v>0</v>
      </c>
    </row>
    <row r="239" spans="1:12" s="142" customFormat="1" ht="24" customHeight="1">
      <c r="A239" s="179">
        <f t="shared" ref="A239" si="186">A238+1</f>
        <v>198</v>
      </c>
      <c r="B239" s="121"/>
      <c r="C239" s="122"/>
      <c r="D239" s="123" t="s">
        <v>147</v>
      </c>
      <c r="E239" s="124"/>
      <c r="F239" s="125" t="s">
        <v>84</v>
      </c>
      <c r="G239" s="126">
        <v>9</v>
      </c>
      <c r="H239" s="127"/>
      <c r="I239" s="128">
        <f t="shared" si="176"/>
        <v>0</v>
      </c>
      <c r="J239" s="127"/>
      <c r="K239" s="128">
        <f t="shared" si="177"/>
        <v>0</v>
      </c>
      <c r="L239" s="129">
        <f t="shared" si="178"/>
        <v>0</v>
      </c>
    </row>
    <row r="240" spans="1:12" s="130" customFormat="1">
      <c r="A240" s="131"/>
      <c r="B240" s="131"/>
      <c r="C240" s="145"/>
      <c r="D240" s="133" t="s">
        <v>26</v>
      </c>
      <c r="E240" s="134"/>
      <c r="F240" s="135"/>
      <c r="G240" s="135"/>
      <c r="H240" s="136"/>
      <c r="I240" s="137"/>
      <c r="J240" s="138"/>
      <c r="K240" s="137"/>
      <c r="L240" s="139"/>
    </row>
    <row r="241" spans="1:12" s="130" customFormat="1" ht="21.95" customHeight="1">
      <c r="A241" s="179">
        <f>A239+1</f>
        <v>199</v>
      </c>
      <c r="B241" s="121"/>
      <c r="C241" s="122"/>
      <c r="D241" s="156" t="s">
        <v>215</v>
      </c>
      <c r="E241" s="157"/>
      <c r="F241" s="125" t="s">
        <v>84</v>
      </c>
      <c r="G241" s="126">
        <v>1</v>
      </c>
      <c r="H241" s="127"/>
      <c r="I241" s="128">
        <f t="shared" ref="I241:I256" si="187">H241*G241</f>
        <v>0</v>
      </c>
      <c r="J241" s="127"/>
      <c r="K241" s="128">
        <f t="shared" ref="K241:K256" si="188">J241*G241</f>
        <v>0</v>
      </c>
      <c r="L241" s="129">
        <f t="shared" ref="L241:L256" si="189">K241+I241</f>
        <v>0</v>
      </c>
    </row>
    <row r="242" spans="1:12" s="130" customFormat="1">
      <c r="A242" s="179">
        <f t="shared" ref="A242:A256" si="190">A241+1</f>
        <v>200</v>
      </c>
      <c r="B242" s="121"/>
      <c r="C242" s="122"/>
      <c r="D242" s="156" t="s">
        <v>81</v>
      </c>
      <c r="E242" s="157"/>
      <c r="F242" s="125" t="s">
        <v>84</v>
      </c>
      <c r="G242" s="126">
        <v>1</v>
      </c>
      <c r="H242" s="127"/>
      <c r="I242" s="128">
        <f t="shared" si="187"/>
        <v>0</v>
      </c>
      <c r="J242" s="127"/>
      <c r="K242" s="128">
        <f t="shared" si="188"/>
        <v>0</v>
      </c>
      <c r="L242" s="129">
        <f t="shared" si="189"/>
        <v>0</v>
      </c>
    </row>
    <row r="243" spans="1:12" s="130" customFormat="1">
      <c r="A243" s="179">
        <f t="shared" si="190"/>
        <v>201</v>
      </c>
      <c r="B243" s="121"/>
      <c r="C243" s="122"/>
      <c r="D243" s="158" t="s">
        <v>138</v>
      </c>
      <c r="E243" s="157"/>
      <c r="F243" s="125" t="s">
        <v>85</v>
      </c>
      <c r="G243" s="126">
        <v>60</v>
      </c>
      <c r="H243" s="127"/>
      <c r="I243" s="128">
        <f t="shared" si="187"/>
        <v>0</v>
      </c>
      <c r="J243" s="127"/>
      <c r="K243" s="128">
        <f t="shared" si="188"/>
        <v>0</v>
      </c>
      <c r="L243" s="129">
        <f t="shared" si="189"/>
        <v>0</v>
      </c>
    </row>
    <row r="244" spans="1:12" s="130" customFormat="1">
      <c r="A244" s="179">
        <f t="shared" si="190"/>
        <v>202</v>
      </c>
      <c r="B244" s="121"/>
      <c r="C244" s="122"/>
      <c r="D244" s="156" t="s">
        <v>82</v>
      </c>
      <c r="E244" s="157"/>
      <c r="F244" s="125" t="s">
        <v>84</v>
      </c>
      <c r="G244" s="126">
        <v>1</v>
      </c>
      <c r="H244" s="127"/>
      <c r="I244" s="128">
        <f t="shared" si="187"/>
        <v>0</v>
      </c>
      <c r="J244" s="127"/>
      <c r="K244" s="128">
        <f t="shared" si="188"/>
        <v>0</v>
      </c>
      <c r="L244" s="129">
        <f t="shared" si="189"/>
        <v>0</v>
      </c>
    </row>
    <row r="245" spans="1:12" s="130" customFormat="1">
      <c r="A245" s="179">
        <f t="shared" si="190"/>
        <v>203</v>
      </c>
      <c r="B245" s="121"/>
      <c r="C245" s="122"/>
      <c r="D245" s="159" t="s">
        <v>83</v>
      </c>
      <c r="E245" s="160"/>
      <c r="F245" s="125" t="s">
        <v>85</v>
      </c>
      <c r="G245" s="126">
        <v>32</v>
      </c>
      <c r="H245" s="127"/>
      <c r="I245" s="128">
        <f t="shared" si="187"/>
        <v>0</v>
      </c>
      <c r="J245" s="127"/>
      <c r="K245" s="128">
        <f t="shared" si="188"/>
        <v>0</v>
      </c>
      <c r="L245" s="129">
        <f t="shared" si="189"/>
        <v>0</v>
      </c>
    </row>
    <row r="246" spans="1:12" s="130" customFormat="1">
      <c r="A246" s="179">
        <f t="shared" si="190"/>
        <v>204</v>
      </c>
      <c r="B246" s="121"/>
      <c r="C246" s="122"/>
      <c r="D246" s="159" t="s">
        <v>137</v>
      </c>
      <c r="E246" s="160"/>
      <c r="F246" s="125" t="s">
        <v>84</v>
      </c>
      <c r="G246" s="126">
        <v>1</v>
      </c>
      <c r="H246" s="127"/>
      <c r="I246" s="128">
        <f t="shared" si="187"/>
        <v>0</v>
      </c>
      <c r="J246" s="127"/>
      <c r="K246" s="128">
        <f t="shared" si="188"/>
        <v>0</v>
      </c>
      <c r="L246" s="129">
        <f t="shared" si="189"/>
        <v>0</v>
      </c>
    </row>
    <row r="247" spans="1:12" s="130" customFormat="1" ht="123.75">
      <c r="A247" s="179">
        <f t="shared" si="190"/>
        <v>205</v>
      </c>
      <c r="B247" s="121"/>
      <c r="C247" s="122"/>
      <c r="D247" s="123" t="s">
        <v>372</v>
      </c>
      <c r="E247" s="160"/>
      <c r="F247" s="125" t="s">
        <v>84</v>
      </c>
      <c r="G247" s="126">
        <v>3</v>
      </c>
      <c r="H247" s="127"/>
      <c r="I247" s="128">
        <f t="shared" si="187"/>
        <v>0</v>
      </c>
      <c r="J247" s="127"/>
      <c r="K247" s="128">
        <f t="shared" si="188"/>
        <v>0</v>
      </c>
      <c r="L247" s="129">
        <f t="shared" si="189"/>
        <v>0</v>
      </c>
    </row>
    <row r="248" spans="1:12" s="130" customFormat="1" ht="33.75">
      <c r="A248" s="179">
        <f t="shared" si="190"/>
        <v>206</v>
      </c>
      <c r="B248" s="121"/>
      <c r="C248" s="122"/>
      <c r="D248" s="123" t="s">
        <v>373</v>
      </c>
      <c r="E248" s="160"/>
      <c r="F248" s="125" t="s">
        <v>84</v>
      </c>
      <c r="G248" s="126">
        <v>6</v>
      </c>
      <c r="H248" s="127"/>
      <c r="I248" s="128">
        <f t="shared" si="187"/>
        <v>0</v>
      </c>
      <c r="J248" s="127"/>
      <c r="K248" s="128">
        <f t="shared" si="188"/>
        <v>0</v>
      </c>
      <c r="L248" s="129">
        <f t="shared" si="189"/>
        <v>0</v>
      </c>
    </row>
    <row r="249" spans="1:12" s="130" customFormat="1" ht="45">
      <c r="A249" s="179">
        <f t="shared" si="190"/>
        <v>207</v>
      </c>
      <c r="B249" s="121"/>
      <c r="C249" s="122"/>
      <c r="D249" s="123" t="s">
        <v>214</v>
      </c>
      <c r="E249" s="160"/>
      <c r="F249" s="125" t="s">
        <v>84</v>
      </c>
      <c r="G249" s="126">
        <v>1</v>
      </c>
      <c r="H249" s="127"/>
      <c r="I249" s="128">
        <f t="shared" si="187"/>
        <v>0</v>
      </c>
      <c r="J249" s="127"/>
      <c r="K249" s="128">
        <f t="shared" ref="K249:K250" si="191">J249*G249</f>
        <v>0</v>
      </c>
      <c r="L249" s="129">
        <f t="shared" ref="L249:L250" si="192">K249+I249</f>
        <v>0</v>
      </c>
    </row>
    <row r="250" spans="1:12" ht="67.5">
      <c r="A250" s="179">
        <f t="shared" si="190"/>
        <v>208</v>
      </c>
      <c r="B250" s="3"/>
      <c r="C250" s="4"/>
      <c r="D250" s="1" t="s">
        <v>344</v>
      </c>
      <c r="E250" s="177"/>
      <c r="F250" s="2" t="s">
        <v>84</v>
      </c>
      <c r="G250" s="5">
        <v>1</v>
      </c>
      <c r="H250" s="47"/>
      <c r="I250" s="6">
        <f t="shared" si="187"/>
        <v>0</v>
      </c>
      <c r="J250" s="47"/>
      <c r="K250" s="6">
        <f t="shared" si="191"/>
        <v>0</v>
      </c>
      <c r="L250" s="7">
        <f t="shared" si="192"/>
        <v>0</v>
      </c>
    </row>
    <row r="251" spans="1:12" s="130" customFormat="1">
      <c r="A251" s="179">
        <f t="shared" si="190"/>
        <v>209</v>
      </c>
      <c r="B251" s="121"/>
      <c r="C251" s="122"/>
      <c r="D251" s="159" t="s">
        <v>202</v>
      </c>
      <c r="E251" s="160"/>
      <c r="F251" s="125" t="s">
        <v>84</v>
      </c>
      <c r="G251" s="126">
        <v>1</v>
      </c>
      <c r="H251" s="127"/>
      <c r="I251" s="128">
        <f t="shared" ref="I251" si="193">H251*G251</f>
        <v>0</v>
      </c>
      <c r="J251" s="127"/>
      <c r="K251" s="128">
        <f t="shared" ref="K251" si="194">J251*G251</f>
        <v>0</v>
      </c>
      <c r="L251" s="129">
        <f t="shared" ref="L251" si="195">K251+I251</f>
        <v>0</v>
      </c>
    </row>
    <row r="252" spans="1:12" s="130" customFormat="1">
      <c r="A252" s="179">
        <f t="shared" si="190"/>
        <v>210</v>
      </c>
      <c r="B252" s="121"/>
      <c r="C252" s="122"/>
      <c r="D252" s="159" t="s">
        <v>203</v>
      </c>
      <c r="E252" s="160"/>
      <c r="F252" s="125" t="s">
        <v>84</v>
      </c>
      <c r="G252" s="126">
        <v>1</v>
      </c>
      <c r="H252" s="127"/>
      <c r="I252" s="128">
        <f t="shared" ref="I252:I253" si="196">H252*G252</f>
        <v>0</v>
      </c>
      <c r="J252" s="127"/>
      <c r="K252" s="128">
        <f t="shared" ref="K252:K253" si="197">J252*G252</f>
        <v>0</v>
      </c>
      <c r="L252" s="129">
        <f t="shared" ref="L252:L253" si="198">K252+I252</f>
        <v>0</v>
      </c>
    </row>
    <row r="253" spans="1:12" s="142" customFormat="1" ht="33.75">
      <c r="A253" s="179">
        <f t="shared" si="190"/>
        <v>211</v>
      </c>
      <c r="B253" s="121"/>
      <c r="C253" s="122"/>
      <c r="D253" s="123" t="s">
        <v>343</v>
      </c>
      <c r="E253" s="160"/>
      <c r="F253" s="125" t="s">
        <v>84</v>
      </c>
      <c r="G253" s="126">
        <v>1</v>
      </c>
      <c r="H253" s="127"/>
      <c r="I253" s="128">
        <f t="shared" si="196"/>
        <v>0</v>
      </c>
      <c r="J253" s="127"/>
      <c r="K253" s="128">
        <f t="shared" si="197"/>
        <v>0</v>
      </c>
      <c r="L253" s="129">
        <f t="shared" si="198"/>
        <v>0</v>
      </c>
    </row>
    <row r="254" spans="1:12" s="130" customFormat="1" ht="21.95" customHeight="1">
      <c r="A254" s="179">
        <f t="shared" si="190"/>
        <v>212</v>
      </c>
      <c r="B254" s="121"/>
      <c r="C254" s="122"/>
      <c r="D254" s="123" t="s">
        <v>146</v>
      </c>
      <c r="E254" s="160"/>
      <c r="F254" s="125" t="s">
        <v>84</v>
      </c>
      <c r="G254" s="126">
        <v>1</v>
      </c>
      <c r="H254" s="127"/>
      <c r="I254" s="128">
        <f t="shared" si="187"/>
        <v>0</v>
      </c>
      <c r="J254" s="127"/>
      <c r="K254" s="128">
        <f t="shared" si="188"/>
        <v>0</v>
      </c>
      <c r="L254" s="129">
        <f t="shared" si="189"/>
        <v>0</v>
      </c>
    </row>
    <row r="255" spans="1:12" s="130" customFormat="1">
      <c r="A255" s="179">
        <f t="shared" si="190"/>
        <v>213</v>
      </c>
      <c r="B255" s="121"/>
      <c r="C255" s="122"/>
      <c r="D255" s="159" t="s">
        <v>209</v>
      </c>
      <c r="E255" s="160"/>
      <c r="F255" s="125" t="s">
        <v>84</v>
      </c>
      <c r="G255" s="126">
        <v>1</v>
      </c>
      <c r="H255" s="127"/>
      <c r="I255" s="128">
        <f t="shared" ref="I255" si="199">H255*G255</f>
        <v>0</v>
      </c>
      <c r="J255" s="127"/>
      <c r="K255" s="128">
        <f t="shared" ref="K255" si="200">J255*G255</f>
        <v>0</v>
      </c>
      <c r="L255" s="129">
        <f t="shared" ref="L255" si="201">K255+I255</f>
        <v>0</v>
      </c>
    </row>
    <row r="256" spans="1:12" s="130" customFormat="1">
      <c r="A256" s="179">
        <f t="shared" si="190"/>
        <v>214</v>
      </c>
      <c r="B256" s="121"/>
      <c r="C256" s="122"/>
      <c r="D256" s="159" t="s">
        <v>210</v>
      </c>
      <c r="E256" s="160"/>
      <c r="F256" s="125" t="s">
        <v>84</v>
      </c>
      <c r="G256" s="126">
        <v>1</v>
      </c>
      <c r="H256" s="127"/>
      <c r="I256" s="128">
        <f t="shared" si="187"/>
        <v>0</v>
      </c>
      <c r="J256" s="127"/>
      <c r="K256" s="128">
        <f t="shared" si="188"/>
        <v>0</v>
      </c>
      <c r="L256" s="129">
        <f t="shared" si="189"/>
        <v>0</v>
      </c>
    </row>
    <row r="257" spans="1:12">
      <c r="A257" s="180"/>
      <c r="B257" s="63"/>
      <c r="C257" s="63"/>
      <c r="D257" s="63"/>
      <c r="E257" s="63"/>
      <c r="F257" s="63"/>
      <c r="G257" s="63"/>
      <c r="H257" s="63"/>
      <c r="I257" s="63"/>
      <c r="J257" s="63"/>
      <c r="K257" s="63"/>
      <c r="L257" s="63"/>
    </row>
    <row r="258" spans="1:12" s="65" customFormat="1" ht="15.75">
      <c r="A258" s="107" t="s">
        <v>20</v>
      </c>
      <c r="B258" s="107"/>
      <c r="C258" s="106"/>
      <c r="D258" s="106"/>
      <c r="E258" s="106"/>
      <c r="F258" s="106"/>
      <c r="G258" s="106"/>
      <c r="H258" s="106"/>
      <c r="I258" s="106"/>
      <c r="J258" s="106"/>
      <c r="K258" s="106"/>
      <c r="L258" s="105">
        <f>SUM(L5:L256)</f>
        <v>0</v>
      </c>
    </row>
    <row r="259" spans="1:12" ht="20.25">
      <c r="A259" s="199" t="s">
        <v>113</v>
      </c>
      <c r="B259" s="199"/>
      <c r="C259" s="199"/>
      <c r="D259" s="199"/>
      <c r="E259" s="199"/>
      <c r="F259" s="199"/>
      <c r="G259" s="199"/>
      <c r="H259" s="199"/>
      <c r="I259" s="199"/>
      <c r="J259" s="199"/>
      <c r="K259" s="199"/>
      <c r="L259" s="199"/>
    </row>
    <row r="260" spans="1:12" ht="41.1" customHeight="1">
      <c r="A260" s="205" t="s">
        <v>38</v>
      </c>
      <c r="B260" s="205"/>
      <c r="C260" s="205"/>
      <c r="D260" s="205"/>
      <c r="E260" s="205"/>
      <c r="F260" s="205"/>
      <c r="G260" s="205"/>
      <c r="H260" s="205"/>
      <c r="I260" s="205"/>
      <c r="J260" s="205"/>
      <c r="K260" s="205"/>
      <c r="L260" s="205"/>
    </row>
  </sheetData>
  <sheetProtection selectLockedCells="1" selectUnlockedCells="1"/>
  <autoFilter ref="B3:B260" xr:uid="{00000000-0009-0000-0000-000002000000}"/>
  <dataConsolidate function="var" topLabels="1">
    <dataRefs count="3">
      <dataRef ref="T3" sheet="PZTS" r:id="rId1"/>
      <dataRef ref="D997" sheet="PZTS" r:id="rId2"/>
      <dataRef ref="D1975" sheet="PZTS" r:id="rId3"/>
    </dataRefs>
  </dataConsolidate>
  <mergeCells count="6">
    <mergeCell ref="A260:L260"/>
    <mergeCell ref="A1:L1"/>
    <mergeCell ref="A2:G2"/>
    <mergeCell ref="H2:I2"/>
    <mergeCell ref="J2:K2"/>
    <mergeCell ref="A259:L259"/>
  </mergeCells>
  <conditionalFormatting sqref="J5:J6 H5:H6 H241:H249 H254:H256 J11:J13 H141:H143 H164 H171 H145:H146 H213:H215 H173:H178">
    <cfRule type="containsBlanks" dxfId="228" priority="447">
      <formula>LEN(TRIM(H5))=0</formula>
    </cfRule>
  </conditionalFormatting>
  <conditionalFormatting sqref="H11 H15:H16 H28:H33 J28:J33 H41:H42 J41:J42 H35:H39 J49 J35:J39 H70:H72 J241:J249 J254:J256 J15:J16 J22:J26 H22:H26 J129:J132 H129:H132 J141:J143 J164 J173 J175:J178 J74 H74 J70 J72 H76:H77 J76:J77 J205:J215">
    <cfRule type="containsBlanks" dxfId="227" priority="446">
      <formula>LEN(TRIM(H11))=0</formula>
    </cfRule>
  </conditionalFormatting>
  <conditionalFormatting sqref="J126:J127 J235">
    <cfRule type="containsBlanks" dxfId="226" priority="445">
      <formula>LEN(TRIM(J126))=0</formula>
    </cfRule>
  </conditionalFormatting>
  <conditionalFormatting sqref="H126:H127">
    <cfRule type="containsBlanks" dxfId="225" priority="444">
      <formula>LEN(TRIM(H126))=0</formula>
    </cfRule>
  </conditionalFormatting>
  <conditionalFormatting sqref="H12">
    <cfRule type="containsBlanks" dxfId="224" priority="439">
      <formula>LEN(TRIM(H12))=0</formula>
    </cfRule>
  </conditionalFormatting>
  <conditionalFormatting sqref="H49">
    <cfRule type="containsBlanks" dxfId="223" priority="415">
      <formula>LEN(TRIM(H49))=0</formula>
    </cfRule>
  </conditionalFormatting>
  <conditionalFormatting sqref="H13">
    <cfRule type="containsBlanks" dxfId="222" priority="397">
      <formula>LEN(TRIM(H13))=0</formula>
    </cfRule>
  </conditionalFormatting>
  <conditionalFormatting sqref="H205:H212">
    <cfRule type="containsBlanks" dxfId="221" priority="393">
      <formula>LEN(TRIM(H205))=0</formula>
    </cfRule>
  </conditionalFormatting>
  <conditionalFormatting sqref="H235">
    <cfRule type="containsBlanks" dxfId="220" priority="390">
      <formula>LEN(TRIM(H235))=0</formula>
    </cfRule>
  </conditionalFormatting>
  <conditionalFormatting sqref="J20:J21">
    <cfRule type="containsBlanks" dxfId="219" priority="382">
      <formula>LEN(TRIM(J20))=0</formula>
    </cfRule>
  </conditionalFormatting>
  <conditionalFormatting sqref="H43">
    <cfRule type="containsBlanks" dxfId="218" priority="381">
      <formula>LEN(TRIM(H43))=0</formula>
    </cfRule>
  </conditionalFormatting>
  <conditionalFormatting sqref="J43">
    <cfRule type="containsBlanks" dxfId="217" priority="378">
      <formula>LEN(TRIM(J43))=0</formula>
    </cfRule>
  </conditionalFormatting>
  <conditionalFormatting sqref="H44">
    <cfRule type="containsBlanks" dxfId="216" priority="376">
      <formula>LEN(TRIM(H44))=0</formula>
    </cfRule>
  </conditionalFormatting>
  <conditionalFormatting sqref="J44">
    <cfRule type="containsBlanks" dxfId="215" priority="375">
      <formula>LEN(TRIM(J44))=0</formula>
    </cfRule>
  </conditionalFormatting>
  <conditionalFormatting sqref="J122 H122">
    <cfRule type="containsBlanks" dxfId="214" priority="359">
      <formula>LEN(TRIM(H122))=0</formula>
    </cfRule>
  </conditionalFormatting>
  <conditionalFormatting sqref="J145:J146">
    <cfRule type="containsBlanks" dxfId="213" priority="340">
      <formula>LEN(TRIM(J145))=0</formula>
    </cfRule>
  </conditionalFormatting>
  <conditionalFormatting sqref="J171">
    <cfRule type="containsBlanks" dxfId="212" priority="336">
      <formula>LEN(TRIM(J171))=0</formula>
    </cfRule>
  </conditionalFormatting>
  <conditionalFormatting sqref="J174">
    <cfRule type="containsBlanks" dxfId="211" priority="333">
      <formula>LEN(TRIM(J174))=0</formula>
    </cfRule>
  </conditionalFormatting>
  <conditionalFormatting sqref="J204">
    <cfRule type="containsBlanks" dxfId="210" priority="332">
      <formula>LEN(TRIM(J204))=0</formula>
    </cfRule>
  </conditionalFormatting>
  <conditionalFormatting sqref="H204">
    <cfRule type="containsBlanks" dxfId="209" priority="331">
      <formula>LEN(TRIM(H204))=0</formula>
    </cfRule>
  </conditionalFormatting>
  <conditionalFormatting sqref="J239">
    <cfRule type="containsBlanks" dxfId="208" priority="318">
      <formula>LEN(TRIM(J239))=0</formula>
    </cfRule>
  </conditionalFormatting>
  <conditionalFormatting sqref="J238">
    <cfRule type="containsBlanks" dxfId="207" priority="317">
      <formula>LEN(TRIM(J238))=0</formula>
    </cfRule>
  </conditionalFormatting>
  <conditionalFormatting sqref="H238:H239">
    <cfRule type="containsBlanks" dxfId="206" priority="316">
      <formula>LEN(TRIM(H238))=0</formula>
    </cfRule>
  </conditionalFormatting>
  <conditionalFormatting sqref="H167">
    <cfRule type="containsBlanks" dxfId="205" priority="305">
      <formula>LEN(TRIM(H167))=0</formula>
    </cfRule>
  </conditionalFormatting>
  <conditionalFormatting sqref="J167">
    <cfRule type="containsBlanks" dxfId="204" priority="295">
      <formula>LEN(TRIM(J167))=0</formula>
    </cfRule>
  </conditionalFormatting>
  <conditionalFormatting sqref="J169 H169">
    <cfRule type="containsBlanks" dxfId="203" priority="300">
      <formula>LEN(TRIM(H169))=0</formula>
    </cfRule>
  </conditionalFormatting>
  <conditionalFormatting sqref="J251">
    <cfRule type="containsBlanks" dxfId="202" priority="288">
      <formula>LEN(TRIM(J251))=0</formula>
    </cfRule>
  </conditionalFormatting>
  <conditionalFormatting sqref="H251">
    <cfRule type="containsBlanks" dxfId="201" priority="287">
      <formula>LEN(TRIM(H251))=0</formula>
    </cfRule>
  </conditionalFormatting>
  <conditionalFormatting sqref="J252">
    <cfRule type="containsBlanks" dxfId="200" priority="286">
      <formula>LEN(TRIM(J252))=0</formula>
    </cfRule>
  </conditionalFormatting>
  <conditionalFormatting sqref="H252">
    <cfRule type="containsBlanks" dxfId="199" priority="285">
      <formula>LEN(TRIM(H252))=0</formula>
    </cfRule>
  </conditionalFormatting>
  <conditionalFormatting sqref="H253">
    <cfRule type="containsBlanks" dxfId="198" priority="272">
      <formula>LEN(TRIM(H253))=0</formula>
    </cfRule>
  </conditionalFormatting>
  <conditionalFormatting sqref="J253">
    <cfRule type="containsBlanks" dxfId="197" priority="271">
      <formula>LEN(TRIM(J253))=0</formula>
    </cfRule>
  </conditionalFormatting>
  <conditionalFormatting sqref="J128">
    <cfRule type="containsBlanks" dxfId="196" priority="270">
      <formula>LEN(TRIM(J128))=0</formula>
    </cfRule>
  </conditionalFormatting>
  <conditionalFormatting sqref="H128">
    <cfRule type="containsBlanks" dxfId="195" priority="269">
      <formula>LEN(TRIM(H128))=0</formula>
    </cfRule>
  </conditionalFormatting>
  <conditionalFormatting sqref="H114:H115 H119:H120 H117">
    <cfRule type="containsBlanks" dxfId="194" priority="266">
      <formula>LEN(TRIM(H114))=0</formula>
    </cfRule>
  </conditionalFormatting>
  <conditionalFormatting sqref="J114:J115 J119:J120 J117">
    <cfRule type="containsBlanks" dxfId="193" priority="265">
      <formula>LEN(TRIM(J114))=0</formula>
    </cfRule>
  </conditionalFormatting>
  <conditionalFormatting sqref="J118">
    <cfRule type="containsBlanks" dxfId="192" priority="264">
      <formula>LEN(TRIM(J118))=0</formula>
    </cfRule>
  </conditionalFormatting>
  <conditionalFormatting sqref="H118">
    <cfRule type="containsBlanks" dxfId="191" priority="263">
      <formula>LEN(TRIM(H118))=0</formula>
    </cfRule>
  </conditionalFormatting>
  <conditionalFormatting sqref="H19:H21">
    <cfRule type="containsBlanks" dxfId="190" priority="261">
      <formula>LEN(TRIM(H19))=0</formula>
    </cfRule>
  </conditionalFormatting>
  <conditionalFormatting sqref="H68:H69 J68:J69">
    <cfRule type="containsBlanks" dxfId="189" priority="258">
      <formula>LEN(TRIM(H68))=0</formula>
    </cfRule>
  </conditionalFormatting>
  <conditionalFormatting sqref="J60">
    <cfRule type="containsBlanks" dxfId="188" priority="255">
      <formula>LEN(TRIM(J60))=0</formula>
    </cfRule>
  </conditionalFormatting>
  <conditionalFormatting sqref="H60">
    <cfRule type="containsBlanks" dxfId="187" priority="254">
      <formula>LEN(TRIM(H60))=0</formula>
    </cfRule>
  </conditionalFormatting>
  <conditionalFormatting sqref="J60">
    <cfRule type="containsBlanks" dxfId="186" priority="247">
      <formula>LEN(TRIM(J60))=0</formula>
    </cfRule>
  </conditionalFormatting>
  <conditionalFormatting sqref="H60">
    <cfRule type="containsBlanks" dxfId="185" priority="246">
      <formula>LEN(TRIM(H60))=0</formula>
    </cfRule>
  </conditionalFormatting>
  <conditionalFormatting sqref="J57">
    <cfRule type="containsBlanks" dxfId="184" priority="245">
      <formula>LEN(TRIM(J57))=0</formula>
    </cfRule>
  </conditionalFormatting>
  <conditionalFormatting sqref="H57">
    <cfRule type="containsBlanks" dxfId="183" priority="244">
      <formula>LEN(TRIM(H57))=0</formula>
    </cfRule>
  </conditionalFormatting>
  <conditionalFormatting sqref="J134:J135">
    <cfRule type="containsBlanks" dxfId="182" priority="223">
      <formula>LEN(TRIM(J134))=0</formula>
    </cfRule>
  </conditionalFormatting>
  <conditionalFormatting sqref="H134:H135">
    <cfRule type="containsBlanks" dxfId="181" priority="222">
      <formula>LEN(TRIM(H134))=0</formula>
    </cfRule>
  </conditionalFormatting>
  <conditionalFormatting sqref="J78 H78">
    <cfRule type="containsBlanks" dxfId="180" priority="231">
      <formula>LEN(TRIM(H78))=0</formula>
    </cfRule>
  </conditionalFormatting>
  <conditionalFormatting sqref="H81:H82">
    <cfRule type="containsBlanks" dxfId="179" priority="230">
      <formula>LEN(TRIM(H81))=0</formula>
    </cfRule>
  </conditionalFormatting>
  <conditionalFormatting sqref="J158 H158">
    <cfRule type="containsBlanks" dxfId="178" priority="209">
      <formula>LEN(TRIM(H158))=0</formula>
    </cfRule>
  </conditionalFormatting>
  <conditionalFormatting sqref="J155 J157">
    <cfRule type="containsBlanks" dxfId="177" priority="212">
      <formula>LEN(TRIM(J155))=0</formula>
    </cfRule>
  </conditionalFormatting>
  <conditionalFormatting sqref="J152:J153">
    <cfRule type="containsBlanks" dxfId="176" priority="216">
      <formula>LEN(TRIM(J152))=0</formula>
    </cfRule>
  </conditionalFormatting>
  <conditionalFormatting sqref="J163">
    <cfRule type="containsBlanks" dxfId="175" priority="210">
      <formula>LEN(TRIM(J163))=0</formula>
    </cfRule>
  </conditionalFormatting>
  <conditionalFormatting sqref="H152:H153">
    <cfRule type="containsBlanks" dxfId="174" priority="217">
      <formula>LEN(TRIM(H152))=0</formula>
    </cfRule>
  </conditionalFormatting>
  <conditionalFormatting sqref="H166">
    <cfRule type="containsBlanks" dxfId="173" priority="207">
      <formula>LEN(TRIM(H166))=0</formula>
    </cfRule>
  </conditionalFormatting>
  <conditionalFormatting sqref="H154">
    <cfRule type="containsBlanks" dxfId="172" priority="215">
      <formula>LEN(TRIM(H154))=0</formula>
    </cfRule>
  </conditionalFormatting>
  <conditionalFormatting sqref="J154">
    <cfRule type="containsBlanks" dxfId="171" priority="214">
      <formula>LEN(TRIM(J154))=0</formula>
    </cfRule>
  </conditionalFormatting>
  <conditionalFormatting sqref="H155 H157">
    <cfRule type="containsBlanks" dxfId="170" priority="213">
      <formula>LEN(TRIM(H155))=0</formula>
    </cfRule>
  </conditionalFormatting>
  <conditionalFormatting sqref="H163">
    <cfRule type="containsBlanks" dxfId="169" priority="211">
      <formula>LEN(TRIM(H163))=0</formula>
    </cfRule>
  </conditionalFormatting>
  <conditionalFormatting sqref="J159 H159">
    <cfRule type="containsBlanks" dxfId="168" priority="208">
      <formula>LEN(TRIM(H159))=0</formula>
    </cfRule>
  </conditionalFormatting>
  <conditionalFormatting sqref="J166">
    <cfRule type="containsBlanks" dxfId="167" priority="206">
      <formula>LEN(TRIM(J166))=0</formula>
    </cfRule>
  </conditionalFormatting>
  <conditionalFormatting sqref="J218">
    <cfRule type="containsBlanks" dxfId="166" priority="193">
      <formula>LEN(TRIM(J218))=0</formula>
    </cfRule>
  </conditionalFormatting>
  <conditionalFormatting sqref="H218">
    <cfRule type="containsBlanks" dxfId="165" priority="192">
      <formula>LEN(TRIM(H218))=0</formula>
    </cfRule>
  </conditionalFormatting>
  <conditionalFormatting sqref="J233">
    <cfRule type="containsBlanks" dxfId="164" priority="191">
      <formula>LEN(TRIM(J233))=0</formula>
    </cfRule>
  </conditionalFormatting>
  <conditionalFormatting sqref="H233">
    <cfRule type="containsBlanks" dxfId="163" priority="190">
      <formula>LEN(TRIM(H233))=0</formula>
    </cfRule>
  </conditionalFormatting>
  <conditionalFormatting sqref="J230">
    <cfRule type="containsBlanks" dxfId="162" priority="189">
      <formula>LEN(TRIM(J230))=0</formula>
    </cfRule>
  </conditionalFormatting>
  <conditionalFormatting sqref="H230">
    <cfRule type="containsBlanks" dxfId="161" priority="188">
      <formula>LEN(TRIM(H230))=0</formula>
    </cfRule>
  </conditionalFormatting>
  <conditionalFormatting sqref="J226">
    <cfRule type="containsBlanks" dxfId="160" priority="187">
      <formula>LEN(TRIM(J226))=0</formula>
    </cfRule>
  </conditionalFormatting>
  <conditionalFormatting sqref="H226">
    <cfRule type="containsBlanks" dxfId="159" priority="186">
      <formula>LEN(TRIM(H226))=0</formula>
    </cfRule>
  </conditionalFormatting>
  <conditionalFormatting sqref="J228">
    <cfRule type="containsBlanks" dxfId="158" priority="185">
      <formula>LEN(TRIM(J228))=0</formula>
    </cfRule>
  </conditionalFormatting>
  <conditionalFormatting sqref="H228">
    <cfRule type="containsBlanks" dxfId="157" priority="184">
      <formula>LEN(TRIM(H228))=0</formula>
    </cfRule>
  </conditionalFormatting>
  <conditionalFormatting sqref="H160 H162">
    <cfRule type="containsBlanks" dxfId="156" priority="177">
      <formula>LEN(TRIM(H160))=0</formula>
    </cfRule>
  </conditionalFormatting>
  <conditionalFormatting sqref="J160 J162">
    <cfRule type="containsBlanks" dxfId="155" priority="176">
      <formula>LEN(TRIM(J160))=0</formula>
    </cfRule>
  </conditionalFormatting>
  <conditionalFormatting sqref="H47 J47">
    <cfRule type="containsBlanks" dxfId="154" priority="171">
      <formula>LEN(TRIM(H47))=0</formula>
    </cfRule>
  </conditionalFormatting>
  <conditionalFormatting sqref="J231">
    <cfRule type="containsBlanks" dxfId="153" priority="170">
      <formula>LEN(TRIM(J231))=0</formula>
    </cfRule>
  </conditionalFormatting>
  <conditionalFormatting sqref="H231">
    <cfRule type="containsBlanks" dxfId="152" priority="169">
      <formula>LEN(TRIM(H231))=0</formula>
    </cfRule>
  </conditionalFormatting>
  <conditionalFormatting sqref="H156">
    <cfRule type="containsBlanks" dxfId="151" priority="166">
      <formula>LEN(TRIM(H156))=0</formula>
    </cfRule>
  </conditionalFormatting>
  <conditionalFormatting sqref="J156">
    <cfRule type="containsBlanks" dxfId="150" priority="165">
      <formula>LEN(TRIM(J156))=0</formula>
    </cfRule>
  </conditionalFormatting>
  <conditionalFormatting sqref="H144">
    <cfRule type="containsBlanks" dxfId="149" priority="162">
      <formula>LEN(TRIM(H144))=0</formula>
    </cfRule>
  </conditionalFormatting>
  <conditionalFormatting sqref="J144">
    <cfRule type="containsBlanks" dxfId="148" priority="161">
      <formula>LEN(TRIM(J144))=0</formula>
    </cfRule>
  </conditionalFormatting>
  <conditionalFormatting sqref="H140">
    <cfRule type="containsBlanks" dxfId="147" priority="160">
      <formula>LEN(TRIM(H140))=0</formula>
    </cfRule>
  </conditionalFormatting>
  <conditionalFormatting sqref="J140">
    <cfRule type="containsBlanks" dxfId="146" priority="159">
      <formula>LEN(TRIM(J140))=0</formula>
    </cfRule>
  </conditionalFormatting>
  <conditionalFormatting sqref="H148">
    <cfRule type="containsBlanks" dxfId="145" priority="158">
      <formula>LEN(TRIM(H148))=0</formula>
    </cfRule>
  </conditionalFormatting>
  <conditionalFormatting sqref="J148">
    <cfRule type="containsBlanks" dxfId="144" priority="157">
      <formula>LEN(TRIM(J148))=0</formula>
    </cfRule>
  </conditionalFormatting>
  <conditionalFormatting sqref="H149">
    <cfRule type="containsBlanks" dxfId="143" priority="154">
      <formula>LEN(TRIM(H149))=0</formula>
    </cfRule>
  </conditionalFormatting>
  <conditionalFormatting sqref="J149">
    <cfRule type="containsBlanks" dxfId="142" priority="153">
      <formula>LEN(TRIM(J149))=0</formula>
    </cfRule>
  </conditionalFormatting>
  <conditionalFormatting sqref="H150">
    <cfRule type="containsBlanks" dxfId="141" priority="152">
      <formula>LEN(TRIM(H150))=0</formula>
    </cfRule>
  </conditionalFormatting>
  <conditionalFormatting sqref="J150">
    <cfRule type="containsBlanks" dxfId="140" priority="151">
      <formula>LEN(TRIM(J150))=0</formula>
    </cfRule>
  </conditionalFormatting>
  <conditionalFormatting sqref="H179">
    <cfRule type="containsBlanks" dxfId="139" priority="150">
      <formula>LEN(TRIM(H179))=0</formula>
    </cfRule>
  </conditionalFormatting>
  <conditionalFormatting sqref="J179">
    <cfRule type="containsBlanks" dxfId="138" priority="149">
      <formula>LEN(TRIM(J179))=0</formula>
    </cfRule>
  </conditionalFormatting>
  <conditionalFormatting sqref="H137">
    <cfRule type="containsBlanks" dxfId="137" priority="148">
      <formula>LEN(TRIM(H137))=0</formula>
    </cfRule>
  </conditionalFormatting>
  <conditionalFormatting sqref="J137">
    <cfRule type="containsBlanks" dxfId="136" priority="147">
      <formula>LEN(TRIM(J137))=0</formula>
    </cfRule>
  </conditionalFormatting>
  <conditionalFormatting sqref="H138">
    <cfRule type="containsBlanks" dxfId="135" priority="146">
      <formula>LEN(TRIM(H138))=0</formula>
    </cfRule>
  </conditionalFormatting>
  <conditionalFormatting sqref="J138">
    <cfRule type="containsBlanks" dxfId="134" priority="145">
      <formula>LEN(TRIM(J138))=0</formula>
    </cfRule>
  </conditionalFormatting>
  <conditionalFormatting sqref="J55">
    <cfRule type="containsBlanks" dxfId="133" priority="144">
      <formula>LEN(TRIM(J55))=0</formula>
    </cfRule>
  </conditionalFormatting>
  <conditionalFormatting sqref="H55">
    <cfRule type="containsBlanks" dxfId="132" priority="143">
      <formula>LEN(TRIM(H55))=0</formula>
    </cfRule>
  </conditionalFormatting>
  <conditionalFormatting sqref="J216">
    <cfRule type="containsBlanks" dxfId="131" priority="142">
      <formula>LEN(TRIM(J216))=0</formula>
    </cfRule>
  </conditionalFormatting>
  <conditionalFormatting sqref="H216">
    <cfRule type="containsBlanks" dxfId="130" priority="141">
      <formula>LEN(TRIM(H216))=0</formula>
    </cfRule>
  </conditionalFormatting>
  <conditionalFormatting sqref="J92:J93">
    <cfRule type="containsBlanks" dxfId="129" priority="140">
      <formula>LEN(TRIM(J92))=0</formula>
    </cfRule>
  </conditionalFormatting>
  <conditionalFormatting sqref="H92:H93">
    <cfRule type="containsBlanks" dxfId="128" priority="139">
      <formula>LEN(TRIM(H92))=0</formula>
    </cfRule>
  </conditionalFormatting>
  <conditionalFormatting sqref="J95">
    <cfRule type="containsBlanks" dxfId="127" priority="138">
      <formula>LEN(TRIM(J95))=0</formula>
    </cfRule>
  </conditionalFormatting>
  <conditionalFormatting sqref="H95">
    <cfRule type="containsBlanks" dxfId="126" priority="137">
      <formula>LEN(TRIM(H95))=0</formula>
    </cfRule>
  </conditionalFormatting>
  <conditionalFormatting sqref="H181">
    <cfRule type="containsBlanks" dxfId="125" priority="134">
      <formula>LEN(TRIM(H181))=0</formula>
    </cfRule>
  </conditionalFormatting>
  <conditionalFormatting sqref="J181">
    <cfRule type="containsBlanks" dxfId="124" priority="133">
      <formula>LEN(TRIM(J181))=0</formula>
    </cfRule>
  </conditionalFormatting>
  <conditionalFormatting sqref="H182">
    <cfRule type="containsBlanks" dxfId="123" priority="132">
      <formula>LEN(TRIM(H182))=0</formula>
    </cfRule>
  </conditionalFormatting>
  <conditionalFormatting sqref="J182">
    <cfRule type="containsBlanks" dxfId="122" priority="131">
      <formula>LEN(TRIM(J182))=0</formula>
    </cfRule>
  </conditionalFormatting>
  <conditionalFormatting sqref="J186">
    <cfRule type="containsBlanks" dxfId="121" priority="130">
      <formula>LEN(TRIM(J186))=0</formula>
    </cfRule>
  </conditionalFormatting>
  <conditionalFormatting sqref="H186">
    <cfRule type="containsBlanks" dxfId="120" priority="129">
      <formula>LEN(TRIM(H186))=0</formula>
    </cfRule>
  </conditionalFormatting>
  <conditionalFormatting sqref="J187">
    <cfRule type="containsBlanks" dxfId="119" priority="128">
      <formula>LEN(TRIM(J187))=0</formula>
    </cfRule>
  </conditionalFormatting>
  <conditionalFormatting sqref="H187">
    <cfRule type="containsBlanks" dxfId="118" priority="127">
      <formula>LEN(TRIM(H187))=0</formula>
    </cfRule>
  </conditionalFormatting>
  <conditionalFormatting sqref="H45">
    <cfRule type="containsBlanks" dxfId="117" priority="117">
      <formula>LEN(TRIM(H45))=0</formula>
    </cfRule>
  </conditionalFormatting>
  <conditionalFormatting sqref="J10">
    <cfRule type="containsBlanks" dxfId="116" priority="120">
      <formula>LEN(TRIM(J10))=0</formula>
    </cfRule>
  </conditionalFormatting>
  <conditionalFormatting sqref="J8">
    <cfRule type="containsBlanks" dxfId="115" priority="121">
      <formula>LEN(TRIM(J8))=0</formula>
    </cfRule>
  </conditionalFormatting>
  <conditionalFormatting sqref="H8 H10">
    <cfRule type="containsBlanks" dxfId="114" priority="119">
      <formula>LEN(TRIM(H8))=0</formula>
    </cfRule>
  </conditionalFormatting>
  <conditionalFormatting sqref="H17">
    <cfRule type="containsBlanks" dxfId="113" priority="118">
      <formula>LEN(TRIM(H17))=0</formula>
    </cfRule>
  </conditionalFormatting>
  <conditionalFormatting sqref="J67 H67">
    <cfRule type="containsBlanks" dxfId="112" priority="115">
      <formula>LEN(TRIM(H67))=0</formula>
    </cfRule>
  </conditionalFormatting>
  <conditionalFormatting sqref="J45">
    <cfRule type="containsBlanks" dxfId="111" priority="116">
      <formula>LEN(TRIM(J45))=0</formula>
    </cfRule>
  </conditionalFormatting>
  <conditionalFormatting sqref="H66">
    <cfRule type="containsBlanks" dxfId="110" priority="111">
      <formula>LEN(TRIM(H66))=0</formula>
    </cfRule>
  </conditionalFormatting>
  <conditionalFormatting sqref="J65 H65">
    <cfRule type="containsBlanks" dxfId="109" priority="114">
      <formula>LEN(TRIM(H65))=0</formula>
    </cfRule>
  </conditionalFormatting>
  <conditionalFormatting sqref="J9">
    <cfRule type="containsBlanks" dxfId="108" priority="113">
      <formula>LEN(TRIM(J9))=0</formula>
    </cfRule>
  </conditionalFormatting>
  <conditionalFormatting sqref="H9">
    <cfRule type="containsBlanks" dxfId="107" priority="112">
      <formula>LEN(TRIM(H9))=0</formula>
    </cfRule>
  </conditionalFormatting>
  <conditionalFormatting sqref="J50">
    <cfRule type="containsBlanks" dxfId="106" priority="109">
      <formula>LEN(TRIM(J50))=0</formula>
    </cfRule>
  </conditionalFormatting>
  <conditionalFormatting sqref="J66">
    <cfRule type="containsBlanks" dxfId="105" priority="110">
      <formula>LEN(TRIM(J66))=0</formula>
    </cfRule>
  </conditionalFormatting>
  <conditionalFormatting sqref="J71">
    <cfRule type="containsBlanks" dxfId="104" priority="107">
      <formula>LEN(TRIM(J71))=0</formula>
    </cfRule>
  </conditionalFormatting>
  <conditionalFormatting sqref="H50">
    <cfRule type="containsBlanks" dxfId="103" priority="108">
      <formula>LEN(TRIM(H50))=0</formula>
    </cfRule>
  </conditionalFormatting>
  <conditionalFormatting sqref="J75 H75">
    <cfRule type="containsBlanks" dxfId="102" priority="106">
      <formula>LEN(TRIM(H75))=0</formula>
    </cfRule>
  </conditionalFormatting>
  <conditionalFormatting sqref="H83">
    <cfRule type="containsBlanks" dxfId="101" priority="105">
      <formula>LEN(TRIM(H83))=0</formula>
    </cfRule>
  </conditionalFormatting>
  <conditionalFormatting sqref="J84">
    <cfRule type="containsBlanks" dxfId="100" priority="102">
      <formula>LEN(TRIM(J84))=0</formula>
    </cfRule>
  </conditionalFormatting>
  <conditionalFormatting sqref="H84">
    <cfRule type="containsBlanks" dxfId="99" priority="103">
      <formula>LEN(TRIM(H84))=0</formula>
    </cfRule>
  </conditionalFormatting>
  <conditionalFormatting sqref="J82">
    <cfRule type="containsBlanks" dxfId="98" priority="100">
      <formula>LEN(TRIM(J82))=0</formula>
    </cfRule>
  </conditionalFormatting>
  <conditionalFormatting sqref="J83">
    <cfRule type="containsBlanks" dxfId="97" priority="101">
      <formula>LEN(TRIM(J83))=0</formula>
    </cfRule>
  </conditionalFormatting>
  <conditionalFormatting sqref="J94">
    <cfRule type="containsBlanks" dxfId="96" priority="92">
      <formula>LEN(TRIM(J94))=0</formula>
    </cfRule>
  </conditionalFormatting>
  <conditionalFormatting sqref="J81">
    <cfRule type="containsBlanks" dxfId="95" priority="99">
      <formula>LEN(TRIM(J81))=0</formula>
    </cfRule>
  </conditionalFormatting>
  <conditionalFormatting sqref="H85:H87 H89">
    <cfRule type="containsBlanks" dxfId="94" priority="98">
      <formula>LEN(TRIM(H85))=0</formula>
    </cfRule>
  </conditionalFormatting>
  <conditionalFormatting sqref="J85:J87 J89">
    <cfRule type="containsBlanks" dxfId="93" priority="97">
      <formula>LEN(TRIM(J85))=0</formula>
    </cfRule>
  </conditionalFormatting>
  <conditionalFormatting sqref="H88">
    <cfRule type="containsBlanks" dxfId="92" priority="96">
      <formula>LEN(TRIM(H88))=0</formula>
    </cfRule>
  </conditionalFormatting>
  <conditionalFormatting sqref="J88">
    <cfRule type="containsBlanks" dxfId="91" priority="95">
      <formula>LEN(TRIM(J88))=0</formula>
    </cfRule>
  </conditionalFormatting>
  <conditionalFormatting sqref="H90">
    <cfRule type="containsBlanks" dxfId="90" priority="94">
      <formula>LEN(TRIM(H90))=0</formula>
    </cfRule>
  </conditionalFormatting>
  <conditionalFormatting sqref="J90">
    <cfRule type="containsBlanks" dxfId="89" priority="93">
      <formula>LEN(TRIM(J90))=0</formula>
    </cfRule>
  </conditionalFormatting>
  <conditionalFormatting sqref="J98 H98">
    <cfRule type="containsBlanks" dxfId="88" priority="87">
      <formula>LEN(TRIM(H98))=0</formula>
    </cfRule>
  </conditionalFormatting>
  <conditionalFormatting sqref="H94">
    <cfRule type="containsBlanks" dxfId="87" priority="91">
      <formula>LEN(TRIM(H94))=0</formula>
    </cfRule>
  </conditionalFormatting>
  <conditionalFormatting sqref="J97 H97">
    <cfRule type="containsBlanks" dxfId="86" priority="90">
      <formula>LEN(TRIM(H97))=0</formula>
    </cfRule>
  </conditionalFormatting>
  <conditionalFormatting sqref="J99 H99">
    <cfRule type="containsBlanks" dxfId="85" priority="88">
      <formula>LEN(TRIM(H99))=0</formula>
    </cfRule>
  </conditionalFormatting>
  <conditionalFormatting sqref="J102 H102">
    <cfRule type="containsBlanks" dxfId="84" priority="83">
      <formula>LEN(TRIM(H102))=0</formula>
    </cfRule>
  </conditionalFormatting>
  <conditionalFormatting sqref="J101 H101">
    <cfRule type="containsBlanks" dxfId="83" priority="86">
      <formula>LEN(TRIM(H101))=0</formula>
    </cfRule>
  </conditionalFormatting>
  <conditionalFormatting sqref="J103 H103">
    <cfRule type="containsBlanks" dxfId="82" priority="84">
      <formula>LEN(TRIM(H103))=0</formula>
    </cfRule>
  </conditionalFormatting>
  <conditionalFormatting sqref="J107 H107 H109:H110 J109:J110">
    <cfRule type="containsBlanks" dxfId="81" priority="82">
      <formula>LEN(TRIM(H107))=0</formula>
    </cfRule>
  </conditionalFormatting>
  <conditionalFormatting sqref="J108 H108">
    <cfRule type="containsBlanks" dxfId="80" priority="81">
      <formula>LEN(TRIM(H108))=0</formula>
    </cfRule>
  </conditionalFormatting>
  <conditionalFormatting sqref="J105">
    <cfRule type="containsBlanks" dxfId="79" priority="80">
      <formula>LEN(TRIM(J105))=0</formula>
    </cfRule>
  </conditionalFormatting>
  <conditionalFormatting sqref="H116">
    <cfRule type="containsBlanks" dxfId="78" priority="77">
      <formula>LEN(TRIM(H116))=0</formula>
    </cfRule>
  </conditionalFormatting>
  <conditionalFormatting sqref="J123 H123">
    <cfRule type="containsBlanks" dxfId="77" priority="75">
      <formula>LEN(TRIM(H123))=0</formula>
    </cfRule>
  </conditionalFormatting>
  <conditionalFormatting sqref="J139">
    <cfRule type="containsBlanks" dxfId="76" priority="73">
      <formula>LEN(TRIM(J139))=0</formula>
    </cfRule>
  </conditionalFormatting>
  <conditionalFormatting sqref="H105">
    <cfRule type="containsBlanks" dxfId="75" priority="79">
      <formula>LEN(TRIM(H105))=0</formula>
    </cfRule>
  </conditionalFormatting>
  <conditionalFormatting sqref="J79 H79">
    <cfRule type="containsBlanks" dxfId="74" priority="78">
      <formula>LEN(TRIM(H79))=0</formula>
    </cfRule>
  </conditionalFormatting>
  <conditionalFormatting sqref="H168">
    <cfRule type="containsBlanks" dxfId="73" priority="71">
      <formula>LEN(TRIM(H168))=0</formula>
    </cfRule>
  </conditionalFormatting>
  <conditionalFormatting sqref="J116">
    <cfRule type="containsBlanks" dxfId="72" priority="76">
      <formula>LEN(TRIM(J116))=0</formula>
    </cfRule>
  </conditionalFormatting>
  <conditionalFormatting sqref="H124 J124">
    <cfRule type="containsBlanks" dxfId="71" priority="74">
      <formula>LEN(TRIM(H124))=0</formula>
    </cfRule>
  </conditionalFormatting>
  <conditionalFormatting sqref="J184">
    <cfRule type="containsBlanks" dxfId="70" priority="67">
      <formula>LEN(TRIM(J184))=0</formula>
    </cfRule>
  </conditionalFormatting>
  <conditionalFormatting sqref="H139">
    <cfRule type="containsBlanks" dxfId="69" priority="72">
      <formula>LEN(TRIM(H139))=0</formula>
    </cfRule>
  </conditionalFormatting>
  <conditionalFormatting sqref="J185">
    <cfRule type="containsBlanks" dxfId="68" priority="65">
      <formula>LEN(TRIM(J185))=0</formula>
    </cfRule>
  </conditionalFormatting>
  <conditionalFormatting sqref="J168">
    <cfRule type="containsBlanks" dxfId="67" priority="70">
      <formula>LEN(TRIM(J168))=0</formula>
    </cfRule>
  </conditionalFormatting>
  <conditionalFormatting sqref="H183">
    <cfRule type="containsBlanks" dxfId="66" priority="69">
      <formula>LEN(TRIM(H183))=0</formula>
    </cfRule>
  </conditionalFormatting>
  <conditionalFormatting sqref="J183">
    <cfRule type="containsBlanks" dxfId="65" priority="68">
      <formula>LEN(TRIM(J183))=0</formula>
    </cfRule>
  </conditionalFormatting>
  <conditionalFormatting sqref="H184">
    <cfRule type="containsBlanks" dxfId="64" priority="66">
      <formula>LEN(TRIM(H184))=0</formula>
    </cfRule>
  </conditionalFormatting>
  <conditionalFormatting sqref="H185">
    <cfRule type="containsBlanks" dxfId="63" priority="64">
      <formula>LEN(TRIM(H185))=0</formula>
    </cfRule>
  </conditionalFormatting>
  <conditionalFormatting sqref="J227">
    <cfRule type="containsBlanks" dxfId="62" priority="63">
      <formula>LEN(TRIM(J227))=0</formula>
    </cfRule>
  </conditionalFormatting>
  <conditionalFormatting sqref="H227">
    <cfRule type="containsBlanks" dxfId="61" priority="62">
      <formula>LEN(TRIM(H227))=0</formula>
    </cfRule>
  </conditionalFormatting>
  <conditionalFormatting sqref="J232">
    <cfRule type="containsBlanks" dxfId="60" priority="61">
      <formula>LEN(TRIM(J232))=0</formula>
    </cfRule>
  </conditionalFormatting>
  <conditionalFormatting sqref="H232">
    <cfRule type="containsBlanks" dxfId="59" priority="60">
      <formula>LEN(TRIM(H232))=0</formula>
    </cfRule>
  </conditionalFormatting>
  <conditionalFormatting sqref="J236">
    <cfRule type="containsBlanks" dxfId="58" priority="59">
      <formula>LEN(TRIM(J236))=0</formula>
    </cfRule>
  </conditionalFormatting>
  <conditionalFormatting sqref="H236">
    <cfRule type="containsBlanks" dxfId="57" priority="58">
      <formula>LEN(TRIM(H236))=0</formula>
    </cfRule>
  </conditionalFormatting>
  <conditionalFormatting sqref="J190">
    <cfRule type="containsBlanks" dxfId="56" priority="57">
      <formula>LEN(TRIM(J190))=0</formula>
    </cfRule>
  </conditionalFormatting>
  <conditionalFormatting sqref="H190">
    <cfRule type="containsBlanks" dxfId="55" priority="56">
      <formula>LEN(TRIM(H190))=0</formula>
    </cfRule>
  </conditionalFormatting>
  <conditionalFormatting sqref="J189">
    <cfRule type="containsBlanks" dxfId="54" priority="55">
      <formula>LEN(TRIM(J189))=0</formula>
    </cfRule>
  </conditionalFormatting>
  <conditionalFormatting sqref="H189">
    <cfRule type="containsBlanks" dxfId="53" priority="54">
      <formula>LEN(TRIM(H189))=0</formula>
    </cfRule>
  </conditionalFormatting>
  <conditionalFormatting sqref="J192">
    <cfRule type="containsBlanks" dxfId="52" priority="53">
      <formula>LEN(TRIM(J192))=0</formula>
    </cfRule>
  </conditionalFormatting>
  <conditionalFormatting sqref="H192">
    <cfRule type="containsBlanks" dxfId="51" priority="52">
      <formula>LEN(TRIM(H192))=0</formula>
    </cfRule>
  </conditionalFormatting>
  <conditionalFormatting sqref="J191">
    <cfRule type="containsBlanks" dxfId="50" priority="51">
      <formula>LEN(TRIM(J191))=0</formula>
    </cfRule>
  </conditionalFormatting>
  <conditionalFormatting sqref="H191">
    <cfRule type="containsBlanks" dxfId="49" priority="50">
      <formula>LEN(TRIM(H191))=0</formula>
    </cfRule>
  </conditionalFormatting>
  <conditionalFormatting sqref="J193">
    <cfRule type="containsBlanks" dxfId="48" priority="49">
      <formula>LEN(TRIM(J193))=0</formula>
    </cfRule>
  </conditionalFormatting>
  <conditionalFormatting sqref="H193">
    <cfRule type="containsBlanks" dxfId="47" priority="48">
      <formula>LEN(TRIM(H193))=0</formula>
    </cfRule>
  </conditionalFormatting>
  <conditionalFormatting sqref="J194:J195">
    <cfRule type="containsBlanks" dxfId="46" priority="47">
      <formula>LEN(TRIM(J194))=0</formula>
    </cfRule>
  </conditionalFormatting>
  <conditionalFormatting sqref="H194:H195">
    <cfRule type="containsBlanks" dxfId="45" priority="46">
      <formula>LEN(TRIM(H194))=0</formula>
    </cfRule>
  </conditionalFormatting>
  <conditionalFormatting sqref="J196">
    <cfRule type="containsBlanks" dxfId="44" priority="45">
      <formula>LEN(TRIM(J196))=0</formula>
    </cfRule>
  </conditionalFormatting>
  <conditionalFormatting sqref="H196">
    <cfRule type="containsBlanks" dxfId="43" priority="44">
      <formula>LEN(TRIM(H196))=0</formula>
    </cfRule>
  </conditionalFormatting>
  <conditionalFormatting sqref="J200">
    <cfRule type="containsBlanks" dxfId="42" priority="43">
      <formula>LEN(TRIM(J200))=0</formula>
    </cfRule>
  </conditionalFormatting>
  <conditionalFormatting sqref="H200">
    <cfRule type="containsBlanks" dxfId="41" priority="42">
      <formula>LEN(TRIM(H200))=0</formula>
    </cfRule>
  </conditionalFormatting>
  <conditionalFormatting sqref="J198">
    <cfRule type="containsBlanks" dxfId="40" priority="41">
      <formula>LEN(TRIM(J198))=0</formula>
    </cfRule>
  </conditionalFormatting>
  <conditionalFormatting sqref="H198">
    <cfRule type="containsBlanks" dxfId="39" priority="40">
      <formula>LEN(TRIM(H198))=0</formula>
    </cfRule>
  </conditionalFormatting>
  <conditionalFormatting sqref="J199">
    <cfRule type="containsBlanks" dxfId="38" priority="39">
      <formula>LEN(TRIM(J199))=0</formula>
    </cfRule>
  </conditionalFormatting>
  <conditionalFormatting sqref="H199">
    <cfRule type="containsBlanks" dxfId="37" priority="38">
      <formula>LEN(TRIM(H199))=0</formula>
    </cfRule>
  </conditionalFormatting>
  <conditionalFormatting sqref="J250">
    <cfRule type="containsBlanks" dxfId="36" priority="37">
      <formula>LEN(TRIM(J250))=0</formula>
    </cfRule>
  </conditionalFormatting>
  <conditionalFormatting sqref="H250">
    <cfRule type="containsBlanks" dxfId="35" priority="36">
      <formula>LEN(TRIM(H250))=0</formula>
    </cfRule>
  </conditionalFormatting>
  <conditionalFormatting sqref="J221:J223">
    <cfRule type="containsBlanks" dxfId="34" priority="35">
      <formula>LEN(TRIM(J221))=0</formula>
    </cfRule>
  </conditionalFormatting>
  <conditionalFormatting sqref="H221:H223">
    <cfRule type="containsBlanks" dxfId="33" priority="34">
      <formula>LEN(TRIM(H221))=0</formula>
    </cfRule>
  </conditionalFormatting>
  <conditionalFormatting sqref="J224">
    <cfRule type="containsBlanks" dxfId="32" priority="33">
      <formula>LEN(TRIM(J224))=0</formula>
    </cfRule>
  </conditionalFormatting>
  <conditionalFormatting sqref="H224">
    <cfRule type="containsBlanks" dxfId="31" priority="32">
      <formula>LEN(TRIM(H224))=0</formula>
    </cfRule>
  </conditionalFormatting>
  <conditionalFormatting sqref="J112 H112">
    <cfRule type="containsBlanks" dxfId="30" priority="31">
      <formula>LEN(TRIM(H112))=0</formula>
    </cfRule>
  </conditionalFormatting>
  <conditionalFormatting sqref="J58">
    <cfRule type="containsBlanks" dxfId="29" priority="30">
      <formula>LEN(TRIM(J58))=0</formula>
    </cfRule>
  </conditionalFormatting>
  <conditionalFormatting sqref="H58">
    <cfRule type="containsBlanks" dxfId="28" priority="29">
      <formula>LEN(TRIM(H58))=0</formula>
    </cfRule>
  </conditionalFormatting>
  <conditionalFormatting sqref="J59">
    <cfRule type="containsBlanks" dxfId="27" priority="28">
      <formula>LEN(TRIM(J59))=0</formula>
    </cfRule>
  </conditionalFormatting>
  <conditionalFormatting sqref="H59">
    <cfRule type="containsBlanks" dxfId="26" priority="27">
      <formula>LEN(TRIM(H59))=0</formula>
    </cfRule>
  </conditionalFormatting>
  <conditionalFormatting sqref="J61">
    <cfRule type="containsBlanks" dxfId="25" priority="26">
      <formula>LEN(TRIM(J61))=0</formula>
    </cfRule>
  </conditionalFormatting>
  <conditionalFormatting sqref="H61">
    <cfRule type="containsBlanks" dxfId="24" priority="25">
      <formula>LEN(TRIM(H61))=0</formula>
    </cfRule>
  </conditionalFormatting>
  <conditionalFormatting sqref="J62">
    <cfRule type="containsBlanks" dxfId="23" priority="24">
      <formula>LEN(TRIM(J62))=0</formula>
    </cfRule>
  </conditionalFormatting>
  <conditionalFormatting sqref="H62">
    <cfRule type="containsBlanks" dxfId="22" priority="23">
      <formula>LEN(TRIM(H62))=0</formula>
    </cfRule>
  </conditionalFormatting>
  <conditionalFormatting sqref="J63">
    <cfRule type="containsBlanks" dxfId="21" priority="22">
      <formula>LEN(TRIM(J63))=0</formula>
    </cfRule>
  </conditionalFormatting>
  <conditionalFormatting sqref="H63">
    <cfRule type="containsBlanks" dxfId="20" priority="21">
      <formula>LEN(TRIM(H63))=0</formula>
    </cfRule>
  </conditionalFormatting>
  <conditionalFormatting sqref="J52">
    <cfRule type="containsBlanks" dxfId="19" priority="20">
      <formula>LEN(TRIM(J52))=0</formula>
    </cfRule>
  </conditionalFormatting>
  <conditionalFormatting sqref="H52">
    <cfRule type="containsBlanks" dxfId="18" priority="19">
      <formula>LEN(TRIM(H52))=0</formula>
    </cfRule>
  </conditionalFormatting>
  <conditionalFormatting sqref="J219">
    <cfRule type="containsBlanks" dxfId="17" priority="18">
      <formula>LEN(TRIM(J219))=0</formula>
    </cfRule>
  </conditionalFormatting>
  <conditionalFormatting sqref="H219">
    <cfRule type="containsBlanks" dxfId="16" priority="17">
      <formula>LEN(TRIM(H219))=0</formula>
    </cfRule>
  </conditionalFormatting>
  <conditionalFormatting sqref="J237">
    <cfRule type="containsBlanks" dxfId="15" priority="16">
      <formula>LEN(TRIM(J237))=0</formula>
    </cfRule>
  </conditionalFormatting>
  <conditionalFormatting sqref="H237">
    <cfRule type="containsBlanks" dxfId="14" priority="15">
      <formula>LEN(TRIM(H237))=0</formula>
    </cfRule>
  </conditionalFormatting>
  <conditionalFormatting sqref="H161">
    <cfRule type="containsBlanks" dxfId="13" priority="14">
      <formula>LEN(TRIM(H161))=0</formula>
    </cfRule>
  </conditionalFormatting>
  <conditionalFormatting sqref="J161">
    <cfRule type="containsBlanks" dxfId="12" priority="13">
      <formula>LEN(TRIM(J161))=0</formula>
    </cfRule>
  </conditionalFormatting>
  <conditionalFormatting sqref="J151">
    <cfRule type="containsBlanks" dxfId="11" priority="11">
      <formula>LEN(TRIM(J151))=0</formula>
    </cfRule>
  </conditionalFormatting>
  <conditionalFormatting sqref="H151">
    <cfRule type="containsBlanks" dxfId="10" priority="12">
      <formula>LEN(TRIM(H151))=0</formula>
    </cfRule>
  </conditionalFormatting>
  <conditionalFormatting sqref="H18">
    <cfRule type="containsBlanks" dxfId="9" priority="10">
      <formula>LEN(TRIM(H18))=0</formula>
    </cfRule>
  </conditionalFormatting>
  <conditionalFormatting sqref="H147">
    <cfRule type="containsBlanks" dxfId="8" priority="9">
      <formula>LEN(TRIM(H147))=0</formula>
    </cfRule>
  </conditionalFormatting>
  <conditionalFormatting sqref="J147">
    <cfRule type="containsBlanks" dxfId="7" priority="8">
      <formula>LEN(TRIM(J147))=0</formula>
    </cfRule>
  </conditionalFormatting>
  <conditionalFormatting sqref="H172">
    <cfRule type="containsBlanks" dxfId="6" priority="7">
      <formula>LEN(TRIM(H172))=0</formula>
    </cfRule>
  </conditionalFormatting>
  <conditionalFormatting sqref="J172">
    <cfRule type="containsBlanks" dxfId="5" priority="6">
      <formula>LEN(TRIM(J172))=0</formula>
    </cfRule>
  </conditionalFormatting>
  <conditionalFormatting sqref="J202">
    <cfRule type="containsBlanks" dxfId="4" priority="5">
      <formula>LEN(TRIM(J202))=0</formula>
    </cfRule>
  </conditionalFormatting>
  <conditionalFormatting sqref="H202">
    <cfRule type="containsBlanks" dxfId="3" priority="4">
      <formula>LEN(TRIM(H202))=0</formula>
    </cfRule>
  </conditionalFormatting>
  <conditionalFormatting sqref="J17:J19">
    <cfRule type="containsBlanks" dxfId="2" priority="3">
      <formula>LEN(TRIM(J17))=0</formula>
    </cfRule>
  </conditionalFormatting>
  <conditionalFormatting sqref="J54">
    <cfRule type="containsBlanks" dxfId="1" priority="2">
      <formula>LEN(TRIM(J54))=0</formula>
    </cfRule>
  </conditionalFormatting>
  <conditionalFormatting sqref="H54">
    <cfRule type="containsBlanks" dxfId="0" priority="1">
      <formula>LEN(TRIM(H54))=0</formula>
    </cfRule>
  </conditionalFormatting>
  <pageMargins left="0.78749999999999998" right="0.78749999999999998" top="0.78749999999999998" bottom="1.1784722222222221" header="0.51180555555555551" footer="0.51180555555555551"/>
  <pageSetup paperSize="9" scale="56" firstPageNumber="0" fitToHeight="4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KRYCI LIST ROZPOCTU</vt:lpstr>
      <vt:lpstr>REKAPITULACE PZTS+VSS</vt:lpstr>
      <vt:lpstr>PZTS+VSS</vt:lpstr>
      <vt:lpstr>'PZTS+VSS'!Excel_BuiltIn_Print_Area</vt:lpstr>
      <vt:lpstr>'KRYCI LIST ROZPOCTU'!Oblast_tisku</vt:lpstr>
      <vt:lpstr>'PZTS+VSS'!Oblast_tisku</vt:lpstr>
    </vt:vector>
  </TitlesOfParts>
  <Company>JV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JV JV</dc:creator>
  <cp:lastModifiedBy>Ševčík Pavel</cp:lastModifiedBy>
  <cp:lastPrinted>2015-10-12T14:06:45Z</cp:lastPrinted>
  <dcterms:created xsi:type="dcterms:W3CDTF">2013-09-19T15:16:17Z</dcterms:created>
  <dcterms:modified xsi:type="dcterms:W3CDTF">2023-05-09T08:44:29Z</dcterms:modified>
</cp:coreProperties>
</file>