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3176" activeTab="1"/>
  </bookViews>
  <sheets>
    <sheet name="tit strana " sheetId="9" r:id="rId1"/>
    <sheet name="Výkaz_výměr_Elektro_Totalstop" sheetId="3" r:id="rId2"/>
    <sheet name="List1" sheetId="10" r:id="rId3"/>
  </sheets>
  <externalReferences>
    <externalReference r:id="rId4"/>
  </externalReferences>
  <definedNames>
    <definedName name="_xlnm._FilterDatabase" localSheetId="1" hidden="1">Výkaz_výměr_Elektro_Totalstop!#REF!</definedName>
    <definedName name="_Order1" hidden="1">0</definedName>
    <definedName name="_Order2" hidden="1">0</definedName>
    <definedName name="DEM">#REF!</definedName>
    <definedName name="EUR">#REF!</definedName>
    <definedName name="GBP">#REF!</definedName>
    <definedName name="JAZYK">#REF!</definedName>
    <definedName name="Měna">#REF!</definedName>
    <definedName name="_xlnm.Print_Area" localSheetId="0">'tit strana '!$A$1:$I$62</definedName>
    <definedName name="_xlnm.Print_Area" localSheetId="1">Výkaz_výměr_Elektro_Totalstop!$A$1:$K$110</definedName>
    <definedName name="Rezerva" localSheetId="0">'tit strana '!Rezerva</definedName>
    <definedName name="Rezerva">[0]!Rezerva</definedName>
  </definedNames>
  <calcPr calcId="145621"/>
  <fileRecoveryPr autoRecover="0"/>
</workbook>
</file>

<file path=xl/calcChain.xml><?xml version="1.0" encoding="utf-8"?>
<calcChain xmlns="http://schemas.openxmlformats.org/spreadsheetml/2006/main">
  <c r="K69" i="3" l="1"/>
  <c r="K107" i="3"/>
  <c r="K55" i="3"/>
  <c r="K54" i="3"/>
  <c r="C5" i="3"/>
  <c r="D4" i="3"/>
  <c r="A26" i="9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31" i="3"/>
  <c r="K19" i="3"/>
  <c r="K18" i="3"/>
  <c r="K17" i="3"/>
  <c r="K16" i="3"/>
  <c r="K15" i="3"/>
  <c r="K14" i="3"/>
  <c r="K63" i="3"/>
  <c r="K34" i="3"/>
  <c r="K33" i="3"/>
  <c r="K32" i="3"/>
  <c r="K30" i="3"/>
  <c r="J29" i="3" s="1"/>
  <c r="K27" i="3"/>
  <c r="K26" i="3"/>
  <c r="K106" i="3"/>
  <c r="K105" i="3"/>
  <c r="K104" i="3" s="1"/>
  <c r="K81" i="3"/>
  <c r="K80" i="3"/>
  <c r="K79" i="3"/>
  <c r="K78" i="3"/>
  <c r="K77" i="3"/>
  <c r="K76" i="3"/>
  <c r="K75" i="3"/>
  <c r="K74" i="3"/>
  <c r="K68" i="3"/>
  <c r="K67" i="3"/>
  <c r="K66" i="3"/>
  <c r="K65" i="3"/>
  <c r="K64" i="3"/>
  <c r="K62" i="3"/>
  <c r="K61" i="3"/>
  <c r="K58" i="3"/>
  <c r="J57" i="3" s="1"/>
  <c r="K53" i="3"/>
  <c r="K52" i="3"/>
  <c r="K51" i="3"/>
  <c r="K50" i="3"/>
  <c r="K47" i="3"/>
  <c r="J46" i="3" s="1"/>
  <c r="K44" i="3"/>
  <c r="K43" i="3"/>
  <c r="K42" i="3"/>
  <c r="K41" i="3"/>
  <c r="K40" i="3"/>
  <c r="K25" i="3"/>
  <c r="K24" i="3"/>
  <c r="K23" i="3"/>
  <c r="K22" i="3"/>
  <c r="K13" i="3"/>
  <c r="C4" i="3"/>
  <c r="C3" i="3"/>
  <c r="J49" i="3" l="1"/>
  <c r="K102" i="3"/>
  <c r="K73" i="3" s="1"/>
  <c r="J60" i="3"/>
  <c r="K71" i="3" s="1"/>
  <c r="K38" i="3" s="1"/>
  <c r="J21" i="3"/>
  <c r="J39" i="3"/>
  <c r="J12" i="3"/>
  <c r="K36" i="3" s="1"/>
  <c r="K11" i="3" s="1"/>
  <c r="K9" i="3" l="1"/>
</calcChain>
</file>

<file path=xl/sharedStrings.xml><?xml version="1.0" encoding="utf-8"?>
<sst xmlns="http://schemas.openxmlformats.org/spreadsheetml/2006/main" count="512" uniqueCount="260">
  <si>
    <t>Stavba :</t>
  </si>
  <si>
    <t>Pol.</t>
  </si>
  <si>
    <t>Popis položky</t>
  </si>
  <si>
    <t>m.j.</t>
  </si>
  <si>
    <t>Jedn. cena
Kč/m.j.</t>
  </si>
  <si>
    <t>Celková cena
Kč</t>
  </si>
  <si>
    <t>m</t>
  </si>
  <si>
    <t>ks</t>
  </si>
  <si>
    <t>Rozdíl</t>
  </si>
  <si>
    <t>1</t>
  </si>
  <si>
    <t>Umístění</t>
  </si>
  <si>
    <t>2</t>
  </si>
  <si>
    <t xml:space="preserve"> Schválil</t>
  </si>
  <si>
    <t xml:space="preserve"> Kontroloval</t>
  </si>
  <si>
    <t xml:space="preserve"> Vypracoval</t>
  </si>
  <si>
    <t xml:space="preserve"> Datum</t>
  </si>
  <si>
    <t xml:space="preserve"> Popis revize</t>
  </si>
  <si>
    <t>R</t>
  </si>
  <si>
    <t>ARCHIVNÍ ČÍSLO:</t>
  </si>
  <si>
    <t>KÓD ZAKÁZKY:</t>
  </si>
  <si>
    <t>STUPEŇ:</t>
  </si>
  <si>
    <t>STAVEBNÍ OBJEKT:</t>
  </si>
  <si>
    <t>PROVOZNÍ SOUBOR:</t>
  </si>
  <si>
    <t xml:space="preserve">MÍSTO STAVBY: </t>
  </si>
  <si>
    <t>STAVBA:</t>
  </si>
  <si>
    <t>3</t>
  </si>
  <si>
    <t>Množství</t>
  </si>
  <si>
    <t>20</t>
  </si>
  <si>
    <t>INVESTOR:</t>
  </si>
  <si>
    <t xml:space="preserve"> PD - DPS</t>
  </si>
  <si>
    <t>Dodávky</t>
  </si>
  <si>
    <t>výrobce / dodavatel</t>
  </si>
  <si>
    <t>Montážní materiál</t>
  </si>
  <si>
    <t>kg</t>
  </si>
  <si>
    <t>6</t>
  </si>
  <si>
    <t>4</t>
  </si>
  <si>
    <t>Část :</t>
  </si>
  <si>
    <t>set</t>
  </si>
  <si>
    <t>PS/SO :</t>
  </si>
  <si>
    <t>1.1</t>
  </si>
  <si>
    <t>1.2</t>
  </si>
  <si>
    <t>2.1</t>
  </si>
  <si>
    <t>2.2</t>
  </si>
  <si>
    <t>2.3</t>
  </si>
  <si>
    <t>2.4</t>
  </si>
  <si>
    <t>Fasulis</t>
  </si>
  <si>
    <t>Hromádka</t>
  </si>
  <si>
    <t>typ</t>
  </si>
  <si>
    <t>KABELOVÁ VÝVODKA; Polyamid PA V0; ŠEDÁ; PRŮMĚR KABELU 9..16mm; IP68; -40°C - 100°C</t>
  </si>
  <si>
    <t>2-vodičová svorka, ZELENO-ŽLUTÁ</t>
  </si>
  <si>
    <t>2-vodičová svorka, ŠEDÁ</t>
  </si>
  <si>
    <t>KONCOVÁ SVORKA BEZ ŠROUBŮ, 10mm, ŠEDÁ</t>
  </si>
  <si>
    <t>HSK-K; M25x1,5</t>
  </si>
  <si>
    <t>2,5mm²</t>
  </si>
  <si>
    <t>-</t>
  </si>
  <si>
    <t>30</t>
  </si>
  <si>
    <t>VÝCHOZÍ REVIZE</t>
  </si>
  <si>
    <t>4.1</t>
  </si>
  <si>
    <t>4.2</t>
  </si>
  <si>
    <t>hod</t>
  </si>
  <si>
    <t>m2</t>
  </si>
  <si>
    <t>249-117</t>
  </si>
  <si>
    <t>Kabeláž</t>
  </si>
  <si>
    <t>Montážní práce</t>
  </si>
  <si>
    <t>Doprava dodávek % z Dodávek</t>
  </si>
  <si>
    <t xml:space="preserve">Drobné nespecifikované práce </t>
  </si>
  <si>
    <t>DPS - Dokumentace pro provedení stavby</t>
  </si>
  <si>
    <t>Dodávky celkem:</t>
  </si>
  <si>
    <t>1.1.1</t>
  </si>
  <si>
    <t>1.2.1</t>
  </si>
  <si>
    <t>1.2.2</t>
  </si>
  <si>
    <t>1.2.3</t>
  </si>
  <si>
    <t>1.2.4</t>
  </si>
  <si>
    <t>1.2.5</t>
  </si>
  <si>
    <t>1.2.6</t>
  </si>
  <si>
    <t>2.1.1</t>
  </si>
  <si>
    <t>2.1.2</t>
  </si>
  <si>
    <t>2.1.3</t>
  </si>
  <si>
    <t>2.1.4</t>
  </si>
  <si>
    <t>2.1.5</t>
  </si>
  <si>
    <t>2.2.1</t>
  </si>
  <si>
    <t>2.3.1</t>
  </si>
  <si>
    <t>2.3.2</t>
  </si>
  <si>
    <t>2.3.3</t>
  </si>
  <si>
    <t>2.3.4</t>
  </si>
  <si>
    <t>2.3.5</t>
  </si>
  <si>
    <t>2.4.1</t>
  </si>
  <si>
    <t>Celkem:</t>
  </si>
  <si>
    <t>Montážní materiál celkem:</t>
  </si>
  <si>
    <t>Montážní práce celkem:</t>
  </si>
  <si>
    <t>Služby celkem:</t>
  </si>
  <si>
    <t>Kabeláž celkem:</t>
  </si>
  <si>
    <t>%</t>
  </si>
  <si>
    <t>Služby a ostatní</t>
  </si>
  <si>
    <t>Doprava materiálu % z materiálu</t>
  </si>
  <si>
    <t>Provozní vlivy % z montážních a demont. prací</t>
  </si>
  <si>
    <t>ČEPRO a.s.</t>
  </si>
  <si>
    <t>Potěhy</t>
  </si>
  <si>
    <t>SO050, SO220, SO250, SO231</t>
  </si>
  <si>
    <t>PRJ1810275</t>
  </si>
  <si>
    <t>NAPĚŤOVÁ SPOUŠŤ Acti 9; OVLÁDACÍ NAPĚTÍ 100-415VAC/110-130VDC</t>
  </si>
  <si>
    <t>obj.číslo</t>
  </si>
  <si>
    <t>END STOP 10mm</t>
  </si>
  <si>
    <t>280-107</t>
  </si>
  <si>
    <t>280-101</t>
  </si>
  <si>
    <t>SCHNEIDER ELECTRIC</t>
  </si>
  <si>
    <t>WAGO</t>
  </si>
  <si>
    <t>1.209.2500.51</t>
  </si>
  <si>
    <t>HUMMEL</t>
  </si>
  <si>
    <t>Drobný inst. mat ostatní</t>
  </si>
  <si>
    <t>Drobný inst. mat ostatní celkem:</t>
  </si>
  <si>
    <t>Kabelové trasy a ostatní</t>
  </si>
  <si>
    <t>Kabelové trasy a ostatní celkem:</t>
  </si>
  <si>
    <t>DROBNÝ MONTÁŽNÍ MATERIÁL</t>
  </si>
  <si>
    <t>POMOCNÁ OCELOVÁ KONSTRUKCE - OBECNĚ</t>
  </si>
  <si>
    <t>PROTIPOŽÁRNÍ UCPÁVKA PRO PROSTUP KABELŮ</t>
  </si>
  <si>
    <t>KOPOS KOLÍN a.s.</t>
  </si>
  <si>
    <t>60</t>
  </si>
  <si>
    <t>1.3.1</t>
  </si>
  <si>
    <t>1.3</t>
  </si>
  <si>
    <t>1.3.2</t>
  </si>
  <si>
    <t>1.3.3</t>
  </si>
  <si>
    <t>1.3.4</t>
  </si>
  <si>
    <t>1.3.5</t>
  </si>
  <si>
    <t>1.4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</si>
  <si>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</si>
  <si>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</si>
  <si>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</si>
  <si>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</si>
  <si>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</si>
  <si>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</si>
  <si>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</si>
  <si>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</si>
  <si>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</si>
  <si>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</si>
  <si>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</si>
  <si>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</si>
  <si>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</si>
  <si>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</si>
  <si>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</si>
  <si>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</si>
  <si>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</si>
  <si>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</si>
  <si>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</si>
  <si>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</si>
  <si>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</si>
  <si>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</si>
  <si>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</si>
  <si>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</si>
  <si>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</si>
  <si>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</si>
  <si>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</si>
  <si>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</si>
  <si>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</si>
  <si>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</si>
  <si>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</si>
  <si>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</si>
  <si>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</si>
  <si>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</si>
  <si>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</si>
  <si>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VÝKAZ-VÝMĚR</t>
  </si>
  <si>
    <t xml:space="preserve">SIGNÁLKA LED 12..48VAC/DC, 110..230VAC - PRO DIN35; RUDÁ, </t>
  </si>
  <si>
    <t>Acti9 iIL</t>
  </si>
  <si>
    <t>A9E18320</t>
  </si>
  <si>
    <t>2.6</t>
  </si>
  <si>
    <t>SO250 - Skříňka +TS101 celkem</t>
  </si>
  <si>
    <t xml:space="preserve">SPÍNACÍ JEDNOTKA - 1xNC, ZADNÍ UPEVNĚNÍ </t>
  </si>
  <si>
    <t xml:space="preserve">SPÍNACÍ JEDNOTKA - 1xNO, ZADNÍ UPEVNĚNÍ </t>
  </si>
  <si>
    <t>OVLADAČ HŘIB  NOUZOVÉ VYPNUTÍ ODBLOKOVAT POOTOČENÍM, MECHANICKÝ UKAZATEL POLOHY - ø22mm; RUDÁ,</t>
  </si>
  <si>
    <t>NÁSTĚNNÁ PLASTOVÁ ROZVODNICE 256x319x144 (VxŠxH); IP65, PRŮHLEDNÉ DVEŘE,</t>
  </si>
  <si>
    <t>M22-KC01</t>
  </si>
  <si>
    <t>M22-KC10</t>
  </si>
  <si>
    <t>M22-PVT45P-MPI</t>
  </si>
  <si>
    <t>PHS 12T</t>
  </si>
  <si>
    <t>216382</t>
  </si>
  <si>
    <t>216380</t>
  </si>
  <si>
    <t>121463</t>
  </si>
  <si>
    <t>EATON</t>
  </si>
  <si>
    <t>NOARK</t>
  </si>
  <si>
    <t>1.1.2</t>
  </si>
  <si>
    <t>1.1.3</t>
  </si>
  <si>
    <t>1.1.4</t>
  </si>
  <si>
    <t>1.1.5</t>
  </si>
  <si>
    <t>1.1.6</t>
  </si>
  <si>
    <t>1.1.7</t>
  </si>
  <si>
    <t>SO050 - Skříňka +TS102</t>
  </si>
  <si>
    <t>SO050 - Skříňka +TS102 celkem</t>
  </si>
  <si>
    <t>SKŘÍŇKA NOUZOVÉ VYPNUTÍ 180x180x100 (VxŠxH); DIN lišta; IP55, ZÁMEK, 1-BODOVÉ ZAVÍRÁNÍ</t>
  </si>
  <si>
    <t>GW42202</t>
  </si>
  <si>
    <t>GEWISS</t>
  </si>
  <si>
    <t>Doplnění  +R-VN+1, +R110Vss</t>
  </si>
  <si>
    <t xml:space="preserve">OVLÁDACÍ MECHANISMUS CI1 PRO ODPÍNAČ SM6-IM </t>
  </si>
  <si>
    <t>NAPĚŤOVÁ SPOUŠŤ MX PRO SM6; OVLÁDACÍ NAPĚTÍ 110VDC/230VAC</t>
  </si>
  <si>
    <t>SM6-CI1</t>
  </si>
  <si>
    <t>SM6-MX</t>
  </si>
  <si>
    <t>Doplnění  +R-VN+1, +R110Vss celkem</t>
  </si>
  <si>
    <t>OHNIODOLNÝ KABEL S FUNKČNÍ SCHOPNOSTÍ PŘI POŽÁRU 0,6/1kV; ø11mm, ORANŽOVÝ,</t>
  </si>
  <si>
    <t>OHNIODOLNÝ KABEL S FUNKČNÍ SCHOPNOSTÍ PŘI POŽÁRU 0,6/1kV; ø12,0mm, ORANŽOVÝ,</t>
  </si>
  <si>
    <t>OHNIODOLNÝ KABEL S FUNKČNÍ SCHOPNOSTÍ PŘI POŽÁRU 0,6/1kV; ø13,0mm, ORANŽOVÝ,</t>
  </si>
  <si>
    <t>OHNIODOLNÝ KABEL S FUNKČNÍ SCHOPNOSTÍ PŘI POŽÁRU; 500V; ø10mm</t>
  </si>
  <si>
    <t>OHNIODOLNÝ KABEL S FUNKČNÍ SCHOPNOSTÍ PŘI POŽÁRU; 500V; ø8mm</t>
  </si>
  <si>
    <t>1-CHKE-V-J 3x1</t>
  </si>
  <si>
    <t>1-CHKE-V-J 4x1</t>
  </si>
  <si>
    <t>1-CHKE-V-J 5x1</t>
  </si>
  <si>
    <t>JC2XFE-V (O) 1x2x1,5</t>
  </si>
  <si>
    <t>JCXFE-V (O) 1x2x0,8</t>
  </si>
  <si>
    <t>KABEX</t>
  </si>
  <si>
    <t>Doplnění +RU220, +RU231</t>
  </si>
  <si>
    <t>4-vodičová svorka, ŠEDÁ</t>
  </si>
  <si>
    <t>280-633</t>
  </si>
  <si>
    <t>Doplnění +RU220, +RU231 celkem:</t>
  </si>
  <si>
    <t>Doplnění +RS1, +SBP</t>
  </si>
  <si>
    <t>Doplnění +RS1, +SBP celkem:</t>
  </si>
  <si>
    <t>1- PÓLOVÝ JISTIČ LTN MINIA; CHAR. B; 2A; Icu=10kA</t>
  </si>
  <si>
    <t>3-PÓLOVÝ JISTIČ MINIA; CHAR. B; Icu=10kA</t>
  </si>
  <si>
    <t>LTN-2B-1</t>
  </si>
  <si>
    <t>LTN-50B-3</t>
  </si>
  <si>
    <t>SV-LT-X400</t>
  </si>
  <si>
    <t>41634</t>
  </si>
  <si>
    <t>41777</t>
  </si>
  <si>
    <t>42313</t>
  </si>
  <si>
    <t>OEZ</t>
  </si>
  <si>
    <t>2.3.6</t>
  </si>
  <si>
    <t>Elektrická houkačka 230V AC/0,035A, 98dB/1m, IP65, 160g, VERTIKÁLNÍ MONTÁŽ, VÝVODKA: ø3÷6mm</t>
  </si>
  <si>
    <t>HV100-230</t>
  </si>
  <si>
    <t>4 FN 601 27</t>
  </si>
  <si>
    <t>Tesla Stropkov</t>
  </si>
  <si>
    <t>OHNIODOLNÝ KABELOVÝ ŽLAB S FUNKČNÍ SCHOPNOSTÍ PŘI POŽÁRU 60x50x1.5 ŽÁROVĚ ZINKOVÁNO</t>
  </si>
  <si>
    <t>OHNIODOLNÝ KABELOVÝ ROŠT S FUNKČNÍ SCHOPNOSTÍ PŘI POŽÁRU 60x150 ŽÁROVĚ ZINKOVÁNO</t>
  </si>
  <si>
    <t>KABELOVÁ RÝHA Š/H: 35/80 cm, PÍSKOVÉ LOŽE, FÓLIE, ZÁSYP</t>
  </si>
  <si>
    <t>ELEKTROINSTALAČNÍ TRUBKA OCELOVÁ TUHÁ ZINKOVANÁ, VNĚJŠÍ / VNITŘNÍ PRŮMĚR ø28.3 / 25.7mm, ZÁVIT P21</t>
  </si>
  <si>
    <t>VÝKOP PŘES VOZOVKU A NÁSLEDNÁ ÚPRAVA ŽIVIČNÉ VOZOVKY</t>
  </si>
  <si>
    <t>JUPITER KZ</t>
  </si>
  <si>
    <t>KL</t>
  </si>
  <si>
    <t>35/80</t>
  </si>
  <si>
    <t>6021 ZN F</t>
  </si>
  <si>
    <t>KZ 60X50X1.5 POF</t>
  </si>
  <si>
    <t>KL 60X150_POF</t>
  </si>
  <si>
    <t>200</t>
  </si>
  <si>
    <t>70</t>
  </si>
  <si>
    <t>OHEBNÁ ELEKTROINSTALAČNÍ TRUBKA HLDPE, ø75/61mm, ULOŽENÍ V ZEMI</t>
  </si>
  <si>
    <t xml:space="preserve">KOPOFLEX </t>
  </si>
  <si>
    <t>KF 09075</t>
  </si>
  <si>
    <t>Skříňka +TS101</t>
  </si>
  <si>
    <t>Skříňka +TS102</t>
  </si>
  <si>
    <t>Ukončení kabelu ohniodolného s funkční schopností při požáru</t>
  </si>
  <si>
    <t>OŽIVENÍ, KOMPLEXNÍ ZKOUŠKY - SYSTÉMU TOTAL STOP</t>
  </si>
  <si>
    <t>DÍLČÍ ČÁST:</t>
  </si>
  <si>
    <t>PROVOZNÍ CELEK:</t>
  </si>
  <si>
    <t>Čepro Automatizace skladu Potěhy</t>
  </si>
  <si>
    <t>ČEPRO, a.s. PRAHA</t>
  </si>
  <si>
    <t>D.2.2 - Elektro část</t>
  </si>
  <si>
    <t>D.2.2.3 - Rozvody Total stop</t>
  </si>
  <si>
    <t>08/2019</t>
  </si>
  <si>
    <t>4.3</t>
  </si>
  <si>
    <t>PLOŠINA, VÝŠKOVÉ PRÁCE</t>
  </si>
  <si>
    <t>3.28</t>
  </si>
  <si>
    <t>2.5.9</t>
  </si>
  <si>
    <t>Sedláček</t>
  </si>
  <si>
    <t>D1810275E270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</si>
</sst>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\$#,##0\ ;\(\$#,##0\)"/>
    <numFmt numFmtId="167" formatCode="0.0#"/>
    <numFmt numFmtId="168" formatCode="_(* #,##0_);_(* \(#,##0\);_(* &quot;-&quot;_);_(@_)"/>
  </numFmts>
  <fonts count="29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sz val="10"/>
      <color indexed="22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8"/>
      <name val="Helv"/>
    </font>
    <font>
      <b/>
      <sz val="12"/>
      <name val="Helv"/>
    </font>
    <font>
      <sz val="7"/>
      <name val="Small Fonts"/>
      <family val="2"/>
    </font>
    <font>
      <sz val="10"/>
      <name val="Times New Roman"/>
      <family val="1"/>
      <charset val="238"/>
    </font>
    <font>
      <sz val="12"/>
      <name val="Helv"/>
    </font>
    <font>
      <sz val="11"/>
      <name val="‚l‚r ‚oSVbN"/>
      <charset val="128"/>
    </font>
    <font>
      <b/>
      <u/>
      <sz val="10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5">
    <xf numFmtId="0" fontId="0" fillId="0" borderId="0"/>
    <xf numFmtId="3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2" fillId="2" borderId="0" applyFont="0" applyBorder="0"/>
    <xf numFmtId="168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7" fillId="0" borderId="0"/>
    <xf numFmtId="37" fontId="18" fillId="0" borderId="0"/>
    <xf numFmtId="0" fontId="19" fillId="0" borderId="0"/>
    <xf numFmtId="0" fontId="2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20" fillId="0" borderId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2" fillId="0" borderId="1" applyNumberFormat="0" applyFont="0" applyFill="0" applyAlignment="0" applyProtection="0"/>
  </cellStyleXfs>
  <cellXfs count="142">
    <xf numFmtId="0" fontId="0" fillId="0" borderId="0" xfId="0"/>
    <xf numFmtId="0" fontId="2" fillId="0" borderId="0" xfId="16" applyNumberFormat="1" applyFont="1" applyFill="1" applyBorder="1" applyAlignment="1">
      <alignment vertical="center"/>
    </xf>
    <xf numFmtId="0" fontId="2" fillId="0" borderId="0" xfId="17" applyNumberFormat="1" applyFont="1" applyFill="1" applyBorder="1" applyAlignment="1" applyProtection="1">
      <alignment vertical="center"/>
    </xf>
    <xf numFmtId="3" fontId="2" fillId="0" borderId="0" xfId="16" applyNumberFormat="1" applyFont="1" applyFill="1" applyBorder="1" applyAlignment="1">
      <alignment horizontal="center" vertical="center"/>
    </xf>
    <xf numFmtId="3" fontId="2" fillId="0" borderId="0" xfId="17" applyNumberFormat="1" applyFont="1" applyFill="1" applyBorder="1" applyAlignment="1" applyProtection="1">
      <alignment horizontal="center" vertical="center"/>
    </xf>
    <xf numFmtId="0" fontId="9" fillId="0" borderId="0" xfId="18" applyFont="1"/>
    <xf numFmtId="0" fontId="9" fillId="0" borderId="2" xfId="18" applyFont="1" applyBorder="1"/>
    <xf numFmtId="0" fontId="9" fillId="0" borderId="3" xfId="18" applyFont="1" applyBorder="1"/>
    <xf numFmtId="0" fontId="9" fillId="0" borderId="4" xfId="18" applyFont="1" applyBorder="1"/>
    <xf numFmtId="0" fontId="8" fillId="0" borderId="5" xfId="18" applyFont="1" applyBorder="1"/>
    <xf numFmtId="0" fontId="8" fillId="0" borderId="6" xfId="18" applyFont="1" applyBorder="1"/>
    <xf numFmtId="0" fontId="8" fillId="0" borderId="6" xfId="18" applyFont="1" applyBorder="1" applyAlignment="1">
      <alignment horizontal="center"/>
    </xf>
    <xf numFmtId="0" fontId="8" fillId="0" borderId="0" xfId="18" applyFont="1"/>
    <xf numFmtId="0" fontId="8" fillId="0" borderId="7" xfId="18" applyFont="1" applyBorder="1" applyAlignment="1">
      <alignment horizontal="left"/>
    </xf>
    <xf numFmtId="0" fontId="8" fillId="0" borderId="8" xfId="18" applyFont="1" applyBorder="1" applyAlignment="1">
      <alignment horizontal="left"/>
    </xf>
    <xf numFmtId="0" fontId="8" fillId="0" borderId="9" xfId="18" applyFont="1" applyBorder="1" applyAlignment="1">
      <alignment horizontal="left"/>
    </xf>
    <xf numFmtId="0" fontId="8" fillId="0" borderId="10" xfId="18" applyFont="1" applyBorder="1" applyAlignment="1">
      <alignment horizontal="left"/>
    </xf>
    <xf numFmtId="0" fontId="8" fillId="0" borderId="10" xfId="18" applyFont="1" applyBorder="1" applyAlignment="1">
      <alignment horizontal="center"/>
    </xf>
    <xf numFmtId="0" fontId="8" fillId="0" borderId="11" xfId="18" applyFont="1" applyBorder="1" applyAlignment="1">
      <alignment horizontal="left"/>
    </xf>
    <xf numFmtId="0" fontId="8" fillId="0" borderId="12" xfId="18" applyFont="1" applyBorder="1" applyAlignment="1">
      <alignment horizontal="left"/>
    </xf>
    <xf numFmtId="0" fontId="8" fillId="0" borderId="13" xfId="18" applyFont="1" applyBorder="1" applyAlignment="1">
      <alignment horizontal="left"/>
    </xf>
    <xf numFmtId="0" fontId="8" fillId="0" borderId="14" xfId="18" applyFont="1" applyBorder="1" applyAlignment="1">
      <alignment horizontal="left"/>
    </xf>
    <xf numFmtId="0" fontId="8" fillId="0" borderId="14" xfId="18" applyFont="1" applyBorder="1" applyAlignment="1">
      <alignment horizontal="center"/>
    </xf>
    <xf numFmtId="0" fontId="8" fillId="0" borderId="15" xfId="18" applyFont="1" applyBorder="1" applyAlignment="1">
      <alignment horizontal="left"/>
    </xf>
    <xf numFmtId="0" fontId="8" fillId="0" borderId="2" xfId="18" applyFont="1" applyBorder="1" applyAlignment="1">
      <alignment horizontal="left"/>
    </xf>
    <xf numFmtId="0" fontId="8" fillId="0" borderId="16" xfId="18" applyFont="1" applyBorder="1" applyAlignment="1">
      <alignment horizontal="left"/>
    </xf>
    <xf numFmtId="0" fontId="8" fillId="0" borderId="17" xfId="18" applyFont="1" applyBorder="1" applyAlignment="1">
      <alignment horizontal="left"/>
    </xf>
    <xf numFmtId="0" fontId="8" fillId="0" borderId="17" xfId="18" applyFont="1" applyBorder="1" applyAlignment="1">
      <alignment horizontal="center"/>
    </xf>
    <xf numFmtId="0" fontId="3" fillId="0" borderId="17" xfId="18" applyFont="1" applyBorder="1" applyAlignment="1">
      <alignment horizontal="left"/>
    </xf>
    <xf numFmtId="0" fontId="9" fillId="0" borderId="0" xfId="18" applyFont="1" applyBorder="1" applyAlignment="1">
      <alignment horizontal="center"/>
    </xf>
    <xf numFmtId="0" fontId="9" fillId="0" borderId="0" xfId="18" applyFont="1" applyBorder="1" applyAlignment="1">
      <alignment horizontal="left"/>
    </xf>
    <xf numFmtId="0" fontId="9" fillId="0" borderId="0" xfId="18" applyNumberFormat="1" applyFont="1" applyBorder="1" applyAlignment="1">
      <alignment horizontal="left"/>
    </xf>
    <xf numFmtId="0" fontId="10" fillId="0" borderId="0" xfId="19" applyFont="1" applyBorder="1" applyAlignment="1">
      <alignment horizontal="left"/>
    </xf>
    <xf numFmtId="0" fontId="9" fillId="0" borderId="0" xfId="18" applyFont="1" applyBorder="1"/>
    <xf numFmtId="0" fontId="10" fillId="0" borderId="0" xfId="18" applyFont="1" applyBorder="1"/>
    <xf numFmtId="0" fontId="10" fillId="0" borderId="0" xfId="18" applyFont="1"/>
    <xf numFmtId="0" fontId="9" fillId="0" borderId="0" xfId="19" applyFont="1" applyBorder="1" applyAlignment="1">
      <alignment horizontal="left"/>
    </xf>
    <xf numFmtId="0" fontId="9" fillId="3" borderId="0" xfId="18" applyFont="1" applyFill="1"/>
    <xf numFmtId="0" fontId="9" fillId="3" borderId="0" xfId="19" applyFont="1" applyFill="1" applyBorder="1" applyAlignment="1">
      <alignment horizontal="left"/>
    </xf>
    <xf numFmtId="0" fontId="7" fillId="0" borderId="0" xfId="18" applyAlignment="1"/>
    <xf numFmtId="0" fontId="9" fillId="0" borderId="0" xfId="18" applyFont="1" applyAlignment="1"/>
    <xf numFmtId="0" fontId="9" fillId="0" borderId="0" xfId="19" applyFont="1" applyBorder="1" applyAlignment="1">
      <alignment horizontal="center"/>
    </xf>
    <xf numFmtId="0" fontId="9" fillId="0" borderId="0" xfId="19" applyFont="1"/>
    <xf numFmtId="0" fontId="10" fillId="0" borderId="18" xfId="18" applyFont="1" applyBorder="1"/>
    <xf numFmtId="0" fontId="5" fillId="0" borderId="0" xfId="19" applyFont="1" applyFill="1" applyBorder="1" applyAlignment="1">
      <alignment horizontal="left"/>
    </xf>
    <xf numFmtId="0" fontId="27" fillId="0" borderId="0" xfId="0" applyFont="1"/>
    <xf numFmtId="0" fontId="28" fillId="0" borderId="0" xfId="0" applyFont="1" applyAlignment="1">
      <alignment horizontal="left" vertical="center"/>
    </xf>
    <xf numFmtId="49" fontId="8" fillId="0" borderId="10" xfId="18" applyNumberFormat="1" applyFont="1" applyBorder="1" applyAlignment="1">
      <alignment horizontal="center"/>
    </xf>
    <xf numFmtId="0" fontId="2" fillId="4" borderId="19" xfId="17" applyNumberFormat="1" applyFont="1" applyFill="1" applyBorder="1" applyAlignment="1" applyProtection="1">
      <alignment horizontal="center" vertical="center"/>
    </xf>
    <xf numFmtId="0" fontId="3" fillId="0" borderId="20" xfId="17" applyNumberFormat="1" applyFont="1" applyBorder="1" applyAlignment="1" applyProtection="1">
      <alignment vertical="center"/>
    </xf>
    <xf numFmtId="0" fontId="2" fillId="0" borderId="0" xfId="16" applyNumberFormat="1" applyFont="1" applyFill="1" applyBorder="1" applyAlignment="1">
      <alignment horizontal="center" vertical="center"/>
    </xf>
    <xf numFmtId="0" fontId="2" fillId="0" borderId="0" xfId="17" applyNumberFormat="1" applyFont="1" applyFill="1" applyBorder="1" applyAlignment="1" applyProtection="1">
      <alignment horizontal="center" vertical="center"/>
    </xf>
    <xf numFmtId="0" fontId="2" fillId="4" borderId="21" xfId="17" applyNumberFormat="1" applyFont="1" applyFill="1" applyBorder="1" applyAlignment="1" applyProtection="1">
      <alignment horizontal="center" vertical="center" wrapText="1"/>
    </xf>
    <xf numFmtId="0" fontId="2" fillId="4" borderId="19" xfId="17" applyNumberFormat="1" applyFont="1" applyFill="1" applyBorder="1" applyAlignment="1" applyProtection="1">
      <alignment horizontal="center" vertical="center" wrapText="1"/>
    </xf>
    <xf numFmtId="0" fontId="23" fillId="5" borderId="14" xfId="0" applyNumberFormat="1" applyFont="1" applyFill="1" applyBorder="1" applyAlignment="1" applyProtection="1">
      <alignment vertical="center"/>
      <protection locked="0" hidden="1"/>
    </xf>
    <xf numFmtId="0" fontId="6" fillId="5" borderId="14" xfId="0" applyNumberFormat="1" applyFont="1" applyFill="1" applyBorder="1" applyAlignment="1" applyProtection="1">
      <alignment vertical="center"/>
      <protection locked="0" hidden="1"/>
    </xf>
    <xf numFmtId="0" fontId="23" fillId="4" borderId="14" xfId="0" applyNumberFormat="1" applyFont="1" applyFill="1" applyBorder="1" applyAlignment="1" applyProtection="1">
      <alignment vertical="center"/>
      <protection locked="0" hidden="1"/>
    </xf>
    <xf numFmtId="0" fontId="6" fillId="4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vertical="center" wrapText="1" shrinkToFit="1"/>
      <protection locked="0" hidden="1"/>
    </xf>
    <xf numFmtId="0" fontId="6" fillId="0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7" fillId="0" borderId="14" xfId="0" applyNumberFormat="1" applyFont="1" applyFill="1" applyBorder="1" applyAlignment="1" applyProtection="1">
      <alignment vertical="center"/>
      <protection locked="0" hidden="1"/>
    </xf>
    <xf numFmtId="0" fontId="23" fillId="0" borderId="14" xfId="0" applyNumberFormat="1" applyFont="1" applyFill="1" applyBorder="1" applyAlignment="1" applyProtection="1">
      <alignment vertical="center"/>
      <protection locked="0" hidden="1"/>
    </xf>
    <xf numFmtId="0" fontId="2" fillId="0" borderId="0" xfId="16" applyNumberFormat="1" applyFont="1" applyAlignment="1">
      <alignment vertical="center"/>
    </xf>
    <xf numFmtId="0" fontId="2" fillId="0" borderId="1" xfId="20" applyNumberFormat="1" applyFont="1" applyBorder="1" applyAlignment="1">
      <alignment horizontal="center" vertical="center"/>
    </xf>
    <xf numFmtId="0" fontId="3" fillId="0" borderId="1" xfId="20" applyNumberFormat="1" applyFont="1" applyBorder="1" applyAlignment="1">
      <alignment horizontal="left" vertical="center"/>
    </xf>
    <xf numFmtId="0" fontId="3" fillId="0" borderId="1" xfId="20" applyNumberFormat="1" applyFont="1" applyBorder="1" applyAlignment="1">
      <alignment horizontal="center" vertical="center"/>
    </xf>
    <xf numFmtId="0" fontId="2" fillId="0" borderId="22" xfId="20" applyNumberFormat="1" applyFont="1" applyBorder="1" applyAlignment="1">
      <alignment horizontal="right" vertical="center"/>
    </xf>
    <xf numFmtId="0" fontId="1" fillId="0" borderId="0" xfId="20" applyNumberFormat="1" applyFont="1" applyAlignment="1">
      <alignment vertical="center"/>
    </xf>
    <xf numFmtId="0" fontId="2" fillId="0" borderId="0" xfId="20" applyNumberFormat="1" applyFont="1" applyBorder="1" applyAlignment="1">
      <alignment horizontal="center" vertical="center"/>
    </xf>
    <xf numFmtId="0" fontId="3" fillId="0" borderId="0" xfId="20" applyNumberFormat="1" applyFont="1" applyBorder="1" applyAlignment="1">
      <alignment horizontal="left" vertical="center"/>
    </xf>
    <xf numFmtId="0" fontId="3" fillId="0" borderId="0" xfId="20" applyNumberFormat="1" applyFont="1" applyBorder="1" applyAlignment="1">
      <alignment horizontal="center" vertical="center"/>
    </xf>
    <xf numFmtId="0" fontId="2" fillId="0" borderId="23" xfId="20" applyNumberFormat="1" applyFont="1" applyBorder="1" applyAlignment="1">
      <alignment horizontal="right" vertical="center"/>
    </xf>
    <xf numFmtId="0" fontId="2" fillId="0" borderId="24" xfId="20" applyNumberFormat="1" applyFont="1" applyBorder="1" applyAlignment="1">
      <alignment horizontal="center" vertical="center"/>
    </xf>
    <xf numFmtId="0" fontId="3" fillId="0" borderId="24" xfId="20" applyNumberFormat="1" applyFont="1" applyBorder="1" applyAlignment="1">
      <alignment horizontal="left" vertical="center"/>
    </xf>
    <xf numFmtId="0" fontId="3" fillId="0" borderId="24" xfId="20" applyNumberFormat="1" applyFont="1" applyBorder="1" applyAlignment="1">
      <alignment horizontal="center" vertical="center"/>
    </xf>
    <xf numFmtId="0" fontId="2" fillId="0" borderId="0" xfId="17" applyNumberFormat="1" applyFont="1" applyAlignment="1" applyProtection="1">
      <alignment vertical="center"/>
    </xf>
    <xf numFmtId="0" fontId="2" fillId="0" borderId="20" xfId="17" applyNumberFormat="1" applyFont="1" applyBorder="1" applyAlignment="1" applyProtection="1">
      <alignment horizontal="center" vertical="center"/>
    </xf>
    <xf numFmtId="0" fontId="2" fillId="0" borderId="20" xfId="17" applyNumberFormat="1" applyFont="1" applyBorder="1" applyAlignment="1" applyProtection="1">
      <alignment vertical="center"/>
    </xf>
    <xf numFmtId="0" fontId="2" fillId="5" borderId="14" xfId="17" applyNumberFormat="1" applyFont="1" applyFill="1" applyBorder="1" applyAlignment="1" applyProtection="1">
      <alignment horizontal="center" vertical="center"/>
    </xf>
    <xf numFmtId="0" fontId="2" fillId="5" borderId="14" xfId="17" applyNumberFormat="1" applyFont="1" applyFill="1" applyBorder="1" applyAlignment="1" applyProtection="1">
      <alignment vertical="center"/>
    </xf>
    <xf numFmtId="0" fontId="2" fillId="4" borderId="14" xfId="17" applyNumberFormat="1" applyFont="1" applyFill="1" applyBorder="1" applyAlignment="1" applyProtection="1">
      <alignment horizontal="center" vertical="center"/>
    </xf>
    <xf numFmtId="0" fontId="2" fillId="4" borderId="14" xfId="17" applyNumberFormat="1" applyFont="1" applyFill="1" applyBorder="1" applyAlignment="1" applyProtection="1">
      <alignment vertical="center"/>
    </xf>
    <xf numFmtId="0" fontId="2" fillId="0" borderId="14" xfId="17" applyNumberFormat="1" applyFont="1" applyBorder="1" applyAlignment="1" applyProtection="1">
      <alignment horizontal="center" vertical="center"/>
    </xf>
    <xf numFmtId="0" fontId="2" fillId="0" borderId="14" xfId="17" applyNumberFormat="1" applyFont="1" applyBorder="1" applyAlignment="1" applyProtection="1">
      <alignment vertical="center"/>
    </xf>
    <xf numFmtId="3" fontId="2" fillId="0" borderId="0" xfId="16" applyNumberFormat="1" applyFont="1" applyAlignment="1">
      <alignment horizontal="center" vertical="center"/>
    </xf>
    <xf numFmtId="3" fontId="2" fillId="0" borderId="1" xfId="20" applyNumberFormat="1" applyFont="1" applyBorder="1" applyAlignment="1">
      <alignment horizontal="center" vertical="center"/>
    </xf>
    <xf numFmtId="3" fontId="2" fillId="0" borderId="25" xfId="20" applyNumberFormat="1" applyFont="1" applyBorder="1" applyAlignment="1">
      <alignment horizontal="center" vertical="center"/>
    </xf>
    <xf numFmtId="3" fontId="2" fillId="0" borderId="0" xfId="20" applyNumberFormat="1" applyFont="1" applyBorder="1" applyAlignment="1">
      <alignment horizontal="center" vertical="center"/>
    </xf>
    <xf numFmtId="3" fontId="2" fillId="0" borderId="26" xfId="20" applyNumberFormat="1" applyFont="1" applyBorder="1" applyAlignment="1">
      <alignment horizontal="center" vertical="center"/>
    </xf>
    <xf numFmtId="3" fontId="1" fillId="0" borderId="27" xfId="20" applyNumberFormat="1" applyFont="1" applyBorder="1" applyAlignment="1">
      <alignment horizontal="center" vertical="center"/>
    </xf>
    <xf numFmtId="3" fontId="2" fillId="4" borderId="19" xfId="17" applyNumberFormat="1" applyFont="1" applyFill="1" applyBorder="1" applyAlignment="1" applyProtection="1">
      <alignment horizontal="center" vertical="center" wrapText="1"/>
    </xf>
    <xf numFmtId="3" fontId="2" fillId="0" borderId="20" xfId="17" applyNumberFormat="1" applyFont="1" applyBorder="1" applyAlignment="1" applyProtection="1">
      <alignment horizontal="center" vertical="center"/>
    </xf>
    <xf numFmtId="3" fontId="2" fillId="0" borderId="28" xfId="17" applyNumberFormat="1" applyFont="1" applyBorder="1" applyAlignment="1" applyProtection="1">
      <alignment horizontal="center" vertical="center"/>
    </xf>
    <xf numFmtId="3" fontId="2" fillId="5" borderId="14" xfId="17" applyNumberFormat="1" applyFont="1" applyFill="1" applyBorder="1" applyAlignment="1" applyProtection="1">
      <alignment horizontal="center" vertical="center"/>
    </xf>
    <xf numFmtId="3" fontId="3" fillId="4" borderId="14" xfId="17" applyNumberFormat="1" applyFont="1" applyFill="1" applyBorder="1" applyAlignment="1" applyProtection="1">
      <alignment horizontal="center" vertical="center"/>
    </xf>
    <xf numFmtId="3" fontId="2" fillId="4" borderId="29" xfId="17" applyNumberFormat="1" applyFont="1" applyFill="1" applyBorder="1" applyAlignment="1" applyProtection="1">
      <alignment horizontal="center" vertical="center"/>
    </xf>
    <xf numFmtId="3" fontId="2" fillId="0" borderId="14" xfId="17" applyNumberFormat="1" applyFont="1" applyBorder="1" applyAlignment="1" applyProtection="1">
      <alignment horizontal="center" vertical="center"/>
    </xf>
    <xf numFmtId="3" fontId="2" fillId="0" borderId="29" xfId="17" applyNumberFormat="1" applyFont="1" applyBorder="1" applyAlignment="1" applyProtection="1">
      <alignment horizontal="center" vertical="center"/>
    </xf>
    <xf numFmtId="3" fontId="2" fillId="4" borderId="14" xfId="17" applyNumberFormat="1" applyFont="1" applyFill="1" applyBorder="1" applyAlignment="1" applyProtection="1">
      <alignment horizontal="center" vertical="center"/>
    </xf>
    <xf numFmtId="0" fontId="2" fillId="0" borderId="30" xfId="17" applyNumberFormat="1" applyFont="1" applyBorder="1" applyAlignment="1" applyProtection="1">
      <alignment horizontal="center" vertical="center"/>
    </xf>
    <xf numFmtId="0" fontId="3" fillId="0" borderId="30" xfId="17" applyNumberFormat="1" applyFont="1" applyBorder="1" applyAlignment="1" applyProtection="1">
      <alignment vertical="center"/>
    </xf>
    <xf numFmtId="0" fontId="2" fillId="0" borderId="30" xfId="17" applyNumberFormat="1" applyFont="1" applyBorder="1" applyAlignment="1" applyProtection="1">
      <alignment vertical="center"/>
    </xf>
    <xf numFmtId="3" fontId="2" fillId="0" borderId="30" xfId="17" applyNumberFormat="1" applyFont="1" applyBorder="1" applyAlignment="1" applyProtection="1">
      <alignment horizontal="center" vertical="center"/>
    </xf>
    <xf numFmtId="3" fontId="2" fillId="0" borderId="31" xfId="17" applyNumberFormat="1" applyFont="1" applyBorder="1" applyAlignment="1" applyProtection="1">
      <alignment horizontal="center" vertical="center"/>
    </xf>
    <xf numFmtId="0" fontId="2" fillId="6" borderId="30" xfId="17" applyNumberFormat="1" applyFont="1" applyFill="1" applyBorder="1" applyAlignment="1" applyProtection="1">
      <alignment horizontal="center" vertical="center"/>
    </xf>
    <xf numFmtId="0" fontId="3" fillId="6" borderId="30" xfId="17" applyNumberFormat="1" applyFont="1" applyFill="1" applyBorder="1" applyAlignment="1" applyProtection="1">
      <alignment vertical="center"/>
    </xf>
    <xf numFmtId="0" fontId="2" fillId="6" borderId="30" xfId="17" applyNumberFormat="1" applyFont="1" applyFill="1" applyBorder="1" applyAlignment="1" applyProtection="1">
      <alignment vertical="center"/>
    </xf>
    <xf numFmtId="3" fontId="2" fillId="6" borderId="30" xfId="17" applyNumberFormat="1" applyFont="1" applyFill="1" applyBorder="1" applyAlignment="1" applyProtection="1">
      <alignment horizontal="center" vertical="center"/>
    </xf>
    <xf numFmtId="3" fontId="24" fillId="6" borderId="31" xfId="17" applyNumberFormat="1" applyFont="1" applyFill="1" applyBorder="1" applyAlignment="1" applyProtection="1">
      <alignment horizontal="center" vertical="center"/>
    </xf>
    <xf numFmtId="3" fontId="3" fillId="5" borderId="29" xfId="17" applyNumberFormat="1" applyFont="1" applyFill="1" applyBorder="1" applyAlignment="1" applyProtection="1">
      <alignment horizontal="center" vertical="center"/>
    </xf>
    <xf numFmtId="0" fontId="7" fillId="4" borderId="14" xfId="0" applyNumberFormat="1" applyFont="1" applyFill="1" applyBorder="1" applyAlignment="1" applyProtection="1">
      <alignment vertical="center"/>
      <protection locked="0" hidden="1"/>
    </xf>
    <xf numFmtId="3" fontId="2" fillId="0" borderId="0" xfId="17" applyNumberFormat="1" applyFont="1" applyAlignment="1" applyProtection="1">
      <alignment vertical="center"/>
    </xf>
    <xf numFmtId="49" fontId="2" fillId="0" borderId="32" xfId="17" applyNumberFormat="1" applyFont="1" applyBorder="1" applyAlignment="1" applyProtection="1">
      <alignment horizontal="center" vertical="center"/>
    </xf>
    <xf numFmtId="0" fontId="6" fillId="0" borderId="14" xfId="0" quotePrefix="1" applyNumberFormat="1" applyFont="1" applyFill="1" applyBorder="1" applyAlignment="1" applyProtection="1">
      <alignment vertical="center" wrapText="1" shrinkToFit="1"/>
      <protection locked="0" hidden="1"/>
    </xf>
    <xf numFmtId="49" fontId="2" fillId="0" borderId="0" xfId="16" applyNumberFormat="1" applyFont="1" applyFill="1" applyBorder="1" applyAlignment="1">
      <alignment horizontal="center" vertical="center"/>
    </xf>
    <xf numFmtId="49" fontId="2" fillId="0" borderId="33" xfId="20" applyNumberFormat="1" applyFont="1" applyBorder="1" applyAlignment="1">
      <alignment horizontal="left" vertical="center"/>
    </xf>
    <xf numFmtId="49" fontId="2" fillId="0" borderId="34" xfId="20" applyNumberFormat="1" applyFont="1" applyBorder="1" applyAlignment="1">
      <alignment horizontal="left" vertical="center"/>
    </xf>
    <xf numFmtId="49" fontId="2" fillId="0" borderId="35" xfId="20" applyNumberFormat="1" applyFont="1" applyBorder="1" applyAlignment="1">
      <alignment horizontal="left" vertical="center"/>
    </xf>
    <xf numFmtId="49" fontId="2" fillId="0" borderId="0" xfId="17" applyNumberFormat="1" applyFont="1" applyFill="1" applyBorder="1" applyAlignment="1" applyProtection="1">
      <alignment horizontal="center" vertical="center"/>
    </xf>
    <xf numFmtId="49" fontId="2" fillId="4" borderId="36" xfId="17" applyNumberFormat="1" applyFont="1" applyFill="1" applyBorder="1" applyAlignment="1" applyProtection="1">
      <alignment horizontal="center" vertical="center"/>
    </xf>
    <xf numFmtId="49" fontId="2" fillId="0" borderId="37" xfId="17" applyNumberFormat="1" applyFont="1" applyBorder="1" applyAlignment="1" applyProtection="1">
      <alignment horizontal="center" vertical="center"/>
    </xf>
    <xf numFmtId="49" fontId="2" fillId="6" borderId="38" xfId="17" applyNumberFormat="1" applyFont="1" applyFill="1" applyBorder="1" applyAlignment="1" applyProtection="1">
      <alignment horizontal="center" vertical="center"/>
    </xf>
    <xf numFmtId="49" fontId="2" fillId="0" borderId="38" xfId="17" applyNumberFormat="1" applyFont="1" applyBorder="1" applyAlignment="1" applyProtection="1">
      <alignment horizontal="center" vertical="center"/>
    </xf>
    <xf numFmtId="49" fontId="3" fillId="5" borderId="32" xfId="17" applyNumberFormat="1" applyFont="1" applyFill="1" applyBorder="1" applyAlignment="1" applyProtection="1">
      <alignment horizontal="center" vertical="center"/>
    </xf>
    <xf numFmtId="49" fontId="3" fillId="4" borderId="32" xfId="17" applyNumberFormat="1" applyFont="1" applyFill="1" applyBorder="1" applyAlignment="1" applyProtection="1">
      <alignment horizontal="center" vertical="center"/>
    </xf>
    <xf numFmtId="49" fontId="2" fillId="0" borderId="32" xfId="17" applyNumberFormat="1" applyFont="1" applyBorder="1" applyAlignment="1" applyProtection="1">
      <alignment horizontal="center" vertical="center" wrapText="1" shrinkToFit="1"/>
    </xf>
    <xf numFmtId="49" fontId="2" fillId="0" borderId="11" xfId="17" applyNumberFormat="1" applyFont="1" applyBorder="1" applyAlignment="1" applyProtection="1">
      <alignment horizontal="center" vertical="center"/>
    </xf>
    <xf numFmtId="49" fontId="2" fillId="4" borderId="14" xfId="17" applyNumberFormat="1" applyFont="1" applyFill="1" applyBorder="1" applyAlignment="1" applyProtection="1">
      <alignment horizontal="center" vertical="center"/>
    </xf>
    <xf numFmtId="49" fontId="3" fillId="0" borderId="32" xfId="17" applyNumberFormat="1" applyFont="1" applyBorder="1" applyAlignment="1" applyProtection="1">
      <alignment horizontal="center" vertical="center"/>
    </xf>
    <xf numFmtId="3" fontId="3" fillId="0" borderId="0" xfId="17" applyNumberFormat="1" applyFont="1" applyAlignment="1" applyProtection="1">
      <alignment vertical="center"/>
    </xf>
    <xf numFmtId="0" fontId="25" fillId="0" borderId="0" xfId="18" applyFont="1"/>
    <xf numFmtId="0" fontId="26" fillId="0" borderId="0" xfId="19" applyFont="1" applyBorder="1" applyAlignment="1">
      <alignment horizontal="left"/>
    </xf>
    <xf numFmtId="49" fontId="2" fillId="4" borderId="32" xfId="17" applyNumberFormat="1" applyFont="1" applyFill="1" applyBorder="1" applyAlignment="1" applyProtection="1">
      <alignment horizontal="center" vertical="center"/>
    </xf>
    <xf numFmtId="3" fontId="2" fillId="4" borderId="21" xfId="17" applyNumberFormat="1" applyFont="1" applyFill="1" applyBorder="1" applyAlignment="1" applyProtection="1">
      <alignment horizontal="center" vertical="center" wrapText="1"/>
    </xf>
    <xf numFmtId="0" fontId="9" fillId="0" borderId="0" xfId="18" applyFont="1" applyBorder="1" applyAlignment="1">
      <alignment horizontal="center"/>
    </xf>
    <xf numFmtId="0" fontId="7" fillId="0" borderId="0" xfId="18" applyBorder="1" applyAlignment="1">
      <alignment horizontal="center"/>
    </xf>
    <xf numFmtId="0" fontId="11" fillId="0" borderId="0" xfId="18" applyFont="1" applyAlignment="1">
      <alignment horizontal="center"/>
    </xf>
    <xf numFmtId="0" fontId="7" fillId="0" borderId="0" xfId="18" applyAlignment="1"/>
    <xf numFmtId="0" fontId="22" fillId="0" borderId="0" xfId="20" applyNumberFormat="1" applyFont="1" applyAlignment="1">
      <alignment horizontal="center" vertical="center"/>
    </xf>
    <xf numFmtId="0" fontId="2" fillId="0" borderId="39" xfId="20" applyNumberFormat="1" applyFont="1" applyBorder="1" applyAlignment="1">
      <alignment horizontal="center" vertical="center" shrinkToFit="1"/>
    </xf>
    <xf numFmtId="0" fontId="2" fillId="0" borderId="24" xfId="20" applyNumberFormat="1" applyFont="1" applyBorder="1" applyAlignment="1">
      <alignment horizontal="center" vertical="center" shrinkToFit="1"/>
    </xf>
  </cellXfs>
  <cellStyles count="25">
    <cellStyle name="Comma0" xfId="1"/>
    <cellStyle name="Currency [0]_1995" xfId="2"/>
    <cellStyle name="Currency_1995" xfId="3"/>
    <cellStyle name="Currency0" xfId="4"/>
    <cellStyle name="custom" xfId="5"/>
    <cellStyle name="čárky [0]_seznam doku" xfId="6"/>
    <cellStyle name="čárky 2" xfId="7"/>
    <cellStyle name="Date" xfId="8"/>
    <cellStyle name="Fixed" xfId="9"/>
    <cellStyle name="Heading 1" xfId="10"/>
    <cellStyle name="Heading 2" xfId="11"/>
    <cellStyle name="NADPIS - Styl2" xfId="12"/>
    <cellStyle name="NADPIS - Styl3" xfId="13"/>
    <cellStyle name="no dec" xfId="14"/>
    <cellStyle name="Normal_A1_T3" xfId="15"/>
    <cellStyle name="Normální" xfId="0" builtinId="0"/>
    <cellStyle name="normální 2" xfId="16"/>
    <cellStyle name="normální 3" xfId="17"/>
    <cellStyle name="normální 4" xfId="18"/>
    <cellStyle name="normální_COVER_VV" xfId="19"/>
    <cellStyle name="normální_POL.XLS" xfId="20"/>
    <cellStyle name="PEVNÝ1 - Styl1" xfId="21"/>
    <cellStyle name="Ś…‹ćŘ‚č [0.00]_laroux" xfId="22"/>
    <cellStyle name="Ś…‹ćŘ‚č_laroux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J1810275_CZ_CEPRO_Potehy-Automatizace-skladu-PD/WDD/Elektro_2%20UPS/Verze_5_&#269;ist&#233;_Revize%201/D1810275E220_Sez_dok_R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itek"/>
      <sheetName val="Sez_dok"/>
      <sheetName val="Stitek_archiv"/>
      <sheetName val="Hrbet_35x149 (2)"/>
      <sheetName val="Hrbet_35x149 (3)"/>
      <sheetName val="Hrbet_35x149 (4)"/>
      <sheetName val="Hrbet_26x147"/>
    </sheetNames>
    <sheetDataSet>
      <sheetData sheetId="0" refreshError="1"/>
      <sheetData sheetId="1">
        <row r="16">
          <cell r="A16" t="str">
            <v>ČÁST STAVBY: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showGridLines="0" view="pageLayout" zoomScaleNormal="100" zoomScaleSheetLayoutView="100" workbookViewId="0">
      <selection activeCell="H6" sqref="H6"/>
    </sheetView>
  </sheetViews>
  <sheetFormatPr defaultColWidth="9.109375" defaultRowHeight="13.2"/>
  <cols>
    <col min="1" max="1" width="2.5546875" style="5" customWidth="1"/>
    <col min="2" max="2" width="25.6640625" style="5" customWidth="1"/>
    <col min="3" max="3" width="12.44140625" style="5" customWidth="1"/>
    <col min="4" max="4" width="13" style="5" customWidth="1"/>
    <col min="5" max="5" width="14.6640625" style="5" customWidth="1"/>
    <col min="6" max="7" width="3.6640625" style="5" customWidth="1"/>
    <col min="8" max="8" width="7.44140625" style="5" customWidth="1"/>
    <col min="9" max="9" width="9.6640625" style="5" customWidth="1"/>
    <col min="10" max="10" width="7.6640625" style="5" customWidth="1"/>
    <col min="11" max="16384" width="9.109375" style="5"/>
  </cols>
  <sheetData>
    <row r="1" spans="1:16" s="35" customFormat="1">
      <c r="A1" s="43"/>
      <c r="B1" s="43"/>
      <c r="C1" s="43"/>
      <c r="D1" s="43"/>
      <c r="E1" s="43"/>
      <c r="F1" s="43"/>
      <c r="G1" s="43"/>
      <c r="H1" s="43"/>
      <c r="I1" s="43"/>
      <c r="J1" s="34"/>
    </row>
    <row r="2" spans="1:16">
      <c r="A2" s="33"/>
      <c r="B2" s="33"/>
      <c r="C2" s="33"/>
      <c r="D2" s="33"/>
      <c r="E2" s="33"/>
      <c r="F2" s="33"/>
      <c r="G2" s="33"/>
      <c r="H2" s="33"/>
      <c r="I2" s="33"/>
    </row>
    <row r="3" spans="1:16">
      <c r="A3" s="33"/>
      <c r="B3" s="33"/>
      <c r="C3" s="33"/>
      <c r="D3" s="33"/>
      <c r="E3" s="33"/>
      <c r="F3" s="33"/>
      <c r="G3" s="33"/>
      <c r="H3" s="33"/>
      <c r="I3" s="33"/>
    </row>
    <row r="4" spans="1:16">
      <c r="A4" s="33"/>
      <c r="B4" s="33"/>
      <c r="C4" s="33"/>
      <c r="D4" s="33"/>
      <c r="E4" s="33"/>
      <c r="F4" s="33"/>
      <c r="G4" s="33"/>
      <c r="H4" s="33"/>
      <c r="I4" s="33"/>
    </row>
    <row r="5" spans="1:16">
      <c r="A5" s="33"/>
      <c r="B5" s="33"/>
      <c r="C5" s="33"/>
      <c r="D5" s="33"/>
      <c r="E5" s="33"/>
      <c r="F5" s="33"/>
      <c r="G5" s="33"/>
      <c r="H5" s="33"/>
      <c r="I5" s="33"/>
    </row>
    <row r="6" spans="1:16">
      <c r="A6" s="33"/>
      <c r="B6" s="33"/>
      <c r="C6" s="33"/>
      <c r="D6" s="33"/>
      <c r="E6" s="33"/>
      <c r="F6" s="33"/>
      <c r="G6" s="33"/>
      <c r="H6" s="33"/>
      <c r="I6" s="33"/>
    </row>
    <row r="7" spans="1:16">
      <c r="A7" s="33"/>
      <c r="B7" s="33"/>
      <c r="C7" s="33"/>
      <c r="D7" s="33"/>
      <c r="E7" s="33"/>
      <c r="F7" s="33"/>
      <c r="G7" s="33"/>
      <c r="H7" s="33"/>
      <c r="I7" s="33"/>
    </row>
    <row r="8" spans="1:16" ht="20.399999999999999">
      <c r="A8" s="137" t="s">
        <v>160</v>
      </c>
      <c r="B8" s="138"/>
      <c r="C8" s="138"/>
      <c r="D8" s="138"/>
      <c r="E8" s="138"/>
      <c r="F8" s="138"/>
      <c r="G8" s="138"/>
      <c r="H8" s="138"/>
      <c r="I8" s="138"/>
    </row>
    <row r="9" spans="1:16" ht="8.25" customHeight="1"/>
    <row r="16" spans="1:16" ht="12.75" customHeight="1">
      <c r="A16" s="5" t="s">
        <v>24</v>
      </c>
      <c r="C16" s="45" t="s">
        <v>249</v>
      </c>
      <c r="P16" s="32"/>
    </row>
    <row r="17" spans="1:19" ht="12.75" customHeight="1">
      <c r="C17" s="44"/>
      <c r="P17" s="32"/>
    </row>
    <row r="18" spans="1:19" ht="12.75" customHeight="1">
      <c r="C18" s="32"/>
      <c r="L18" s="32"/>
      <c r="P18" s="32"/>
    </row>
    <row r="19" spans="1:19" ht="8.25" customHeight="1"/>
    <row r="20" spans="1:19" ht="12.75" customHeight="1">
      <c r="A20" s="5" t="s">
        <v>28</v>
      </c>
      <c r="C20" s="46" t="s">
        <v>250</v>
      </c>
      <c r="P20" s="36"/>
    </row>
    <row r="21" spans="1:19" ht="8.25" customHeight="1">
      <c r="C21" s="42"/>
      <c r="P21" s="42"/>
    </row>
    <row r="22" spans="1:19" ht="12.75" customHeight="1">
      <c r="A22" s="5" t="s">
        <v>23</v>
      </c>
      <c r="C22" s="36" t="s">
        <v>97</v>
      </c>
      <c r="N22" s="36"/>
      <c r="P22" s="36"/>
    </row>
    <row r="23" spans="1:19" ht="8.25" customHeight="1">
      <c r="C23" s="41"/>
      <c r="P23" s="41"/>
    </row>
    <row r="24" spans="1:19" ht="12.75" customHeight="1">
      <c r="C24" s="46" t="s">
        <v>96</v>
      </c>
      <c r="P24" s="36"/>
    </row>
    <row r="25" spans="1:19" ht="8.25" customHeight="1">
      <c r="C25" s="36"/>
      <c r="P25" s="36"/>
    </row>
    <row r="26" spans="1:19" ht="12.75" customHeight="1">
      <c r="A26" s="5" t="str">
        <f>CONCATENATE([1]Sez_dok!$AF$1,[1]Sez_dok!$A$16)</f>
        <v>ČÁST STAVBY:</v>
      </c>
      <c r="C26" s="36" t="s">
        <v>251</v>
      </c>
      <c r="P26" s="36"/>
    </row>
    <row r="27" spans="1:19" ht="8.25" customHeight="1">
      <c r="C27" s="36"/>
      <c r="P27" s="36"/>
    </row>
    <row r="28" spans="1:19" ht="12.75" customHeight="1">
      <c r="A28" s="5" t="s">
        <v>247</v>
      </c>
      <c r="C28" s="132" t="s">
        <v>252</v>
      </c>
      <c r="M28" s="36"/>
      <c r="P28" s="36"/>
      <c r="S28" s="36"/>
    </row>
    <row r="29" spans="1:19" ht="8.25" customHeight="1">
      <c r="C29" s="36"/>
      <c r="P29" s="36"/>
    </row>
    <row r="30" spans="1:19" ht="12.75" customHeight="1">
      <c r="A30" s="5" t="s">
        <v>248</v>
      </c>
      <c r="C30" s="36"/>
      <c r="K30" s="30"/>
      <c r="N30" s="36"/>
      <c r="P30" s="36"/>
    </row>
    <row r="31" spans="1:19" ht="8.25" customHeight="1">
      <c r="C31" s="36"/>
      <c r="K31" s="30"/>
      <c r="P31" s="36"/>
    </row>
    <row r="32" spans="1:19" ht="12.75" customHeight="1">
      <c r="A32" s="5" t="s">
        <v>22</v>
      </c>
      <c r="C32" s="36"/>
      <c r="K32" s="30"/>
      <c r="L32" s="40"/>
      <c r="M32" s="39"/>
      <c r="P32" s="36"/>
    </row>
    <row r="33" spans="1:16" ht="8.25" customHeight="1">
      <c r="C33" s="36"/>
      <c r="P33" s="36"/>
    </row>
    <row r="34" spans="1:16" ht="12.75" customHeight="1">
      <c r="A34" s="5" t="s">
        <v>21</v>
      </c>
      <c r="C34" s="36" t="s">
        <v>98</v>
      </c>
      <c r="N34" s="36"/>
      <c r="P34" s="36"/>
    </row>
    <row r="35" spans="1:16" ht="8.25" customHeight="1">
      <c r="C35" s="36"/>
      <c r="D35" s="37"/>
      <c r="E35" s="37"/>
      <c r="F35" s="37"/>
      <c r="G35" s="37"/>
      <c r="H35" s="37"/>
      <c r="I35" s="37"/>
      <c r="P35" s="36"/>
    </row>
    <row r="36" spans="1:16" ht="12.75" customHeight="1">
      <c r="A36" s="5" t="s">
        <v>20</v>
      </c>
      <c r="C36" s="36" t="s">
        <v>66</v>
      </c>
      <c r="P36" s="33"/>
    </row>
    <row r="37" spans="1:16" ht="8.25" customHeight="1">
      <c r="A37" s="37"/>
      <c r="B37" s="37"/>
      <c r="C37" s="38"/>
      <c r="P37" s="34"/>
    </row>
    <row r="38" spans="1:16">
      <c r="A38" s="131" t="s">
        <v>19</v>
      </c>
      <c r="C38" s="33" t="s">
        <v>99</v>
      </c>
      <c r="D38" s="34"/>
      <c r="P38" s="34"/>
    </row>
    <row r="39" spans="1:16">
      <c r="A39" s="35"/>
      <c r="C39" s="34"/>
      <c r="P39" s="34"/>
    </row>
    <row r="40" spans="1:16">
      <c r="A40" s="5" t="s">
        <v>18</v>
      </c>
      <c r="C40" s="34" t="s">
        <v>259</v>
      </c>
      <c r="P40" s="34"/>
    </row>
    <row r="41" spans="1:16" ht="8.25" customHeight="1"/>
    <row r="42" spans="1:16">
      <c r="A42" s="33"/>
      <c r="B42" s="33"/>
      <c r="C42" s="33"/>
      <c r="D42" s="33"/>
      <c r="E42" s="33"/>
      <c r="F42" s="135"/>
      <c r="G42" s="136"/>
      <c r="H42" s="136"/>
      <c r="I42" s="136"/>
    </row>
    <row r="43" spans="1:16">
      <c r="A43" s="31"/>
      <c r="B43" s="30"/>
      <c r="C43" s="30"/>
      <c r="D43" s="30"/>
      <c r="E43" s="30"/>
      <c r="F43" s="29"/>
      <c r="G43" s="29"/>
      <c r="H43" s="29"/>
      <c r="I43" s="29"/>
    </row>
    <row r="44" spans="1:16">
      <c r="A44" s="31"/>
      <c r="B44" s="32"/>
      <c r="C44" s="30"/>
      <c r="D44" s="30"/>
      <c r="E44" s="30"/>
      <c r="F44" s="29"/>
      <c r="G44" s="29"/>
      <c r="H44" s="29"/>
      <c r="I44" s="29"/>
    </row>
    <row r="45" spans="1:16">
      <c r="A45" s="31"/>
      <c r="B45" s="30"/>
      <c r="C45" s="30"/>
      <c r="D45" s="30"/>
      <c r="E45" s="30"/>
      <c r="F45" s="29"/>
      <c r="G45" s="29"/>
      <c r="H45" s="29"/>
      <c r="I45" s="29"/>
    </row>
    <row r="46" spans="1:16">
      <c r="A46" s="31"/>
      <c r="B46" s="30"/>
      <c r="C46" s="30"/>
      <c r="D46" s="30"/>
      <c r="E46" s="30"/>
      <c r="F46" s="29"/>
      <c r="G46" s="29"/>
      <c r="H46" s="29"/>
      <c r="I46" s="29"/>
    </row>
    <row r="47" spans="1:16">
      <c r="A47" s="31"/>
      <c r="B47" s="30"/>
      <c r="C47" s="30"/>
      <c r="D47" s="30"/>
      <c r="E47" s="30"/>
      <c r="F47" s="29"/>
      <c r="G47" s="29"/>
      <c r="H47" s="29"/>
      <c r="I47" s="29"/>
    </row>
    <row r="48" spans="1:16">
      <c r="A48" s="31"/>
      <c r="B48" s="30"/>
      <c r="C48" s="30"/>
      <c r="D48" s="30"/>
      <c r="E48" s="30"/>
      <c r="F48" s="29"/>
      <c r="G48" s="29"/>
      <c r="H48" s="29"/>
      <c r="I48" s="29"/>
    </row>
    <row r="49" spans="1:9">
      <c r="A49" s="31"/>
      <c r="B49" s="30"/>
      <c r="C49" s="30"/>
      <c r="D49" s="30"/>
      <c r="E49" s="30"/>
      <c r="F49" s="29"/>
      <c r="G49" s="29"/>
      <c r="H49" s="29"/>
      <c r="I49" s="29"/>
    </row>
    <row r="50" spans="1:9">
      <c r="A50" s="31"/>
      <c r="B50" s="30"/>
      <c r="C50" s="30"/>
      <c r="D50" s="30"/>
      <c r="E50" s="30"/>
      <c r="F50" s="29"/>
      <c r="G50" s="29"/>
      <c r="H50" s="29"/>
      <c r="I50" s="29"/>
    </row>
    <row r="51" spans="1:9">
      <c r="A51" s="31"/>
      <c r="B51" s="30"/>
      <c r="C51" s="30"/>
      <c r="D51" s="30"/>
      <c r="E51" s="30"/>
      <c r="F51" s="29"/>
      <c r="G51" s="29"/>
      <c r="H51" s="29"/>
      <c r="I51" s="29"/>
    </row>
    <row r="52" spans="1:9">
      <c r="A52" s="31"/>
      <c r="B52" s="30"/>
      <c r="C52" s="30"/>
      <c r="D52" s="30"/>
      <c r="E52" s="30"/>
      <c r="F52" s="29"/>
      <c r="G52" s="29"/>
      <c r="H52" s="29"/>
      <c r="I52" s="29"/>
    </row>
    <row r="53" spans="1:9">
      <c r="A53" s="31"/>
      <c r="B53" s="30"/>
      <c r="C53" s="30"/>
      <c r="D53" s="30"/>
      <c r="E53" s="30"/>
      <c r="F53" s="29"/>
      <c r="G53" s="29"/>
      <c r="H53" s="29"/>
      <c r="I53" s="29"/>
    </row>
    <row r="54" spans="1:9">
      <c r="A54" s="31"/>
      <c r="B54" s="30"/>
      <c r="C54" s="30"/>
      <c r="D54" s="30"/>
      <c r="E54" s="30"/>
      <c r="F54" s="29"/>
      <c r="G54" s="29"/>
      <c r="H54" s="29"/>
      <c r="I54" s="29"/>
    </row>
    <row r="56" spans="1:9" ht="12.75" customHeight="1"/>
    <row r="57" spans="1:9" s="12" customFormat="1" ht="15" customHeight="1">
      <c r="A57" s="27">
        <v>3</v>
      </c>
      <c r="B57" s="28"/>
      <c r="C57" s="27"/>
      <c r="D57" s="26"/>
      <c r="E57" s="26"/>
      <c r="F57" s="25"/>
      <c r="G57" s="24"/>
      <c r="H57" s="24"/>
      <c r="I57" s="23"/>
    </row>
    <row r="58" spans="1:9" s="12" customFormat="1" ht="15" customHeight="1">
      <c r="A58" s="22">
        <v>2</v>
      </c>
      <c r="B58" s="21"/>
      <c r="C58" s="22"/>
      <c r="D58" s="21"/>
      <c r="E58" s="21"/>
      <c r="F58" s="20"/>
      <c r="G58" s="19"/>
      <c r="H58" s="19"/>
      <c r="I58" s="18"/>
    </row>
    <row r="59" spans="1:9" s="12" customFormat="1" ht="15" customHeight="1">
      <c r="A59" s="22">
        <v>1</v>
      </c>
      <c r="B59" s="21"/>
      <c r="C59" s="22"/>
      <c r="D59" s="21"/>
      <c r="E59" s="21"/>
      <c r="F59" s="20"/>
      <c r="G59" s="19"/>
      <c r="H59" s="19"/>
      <c r="I59" s="18"/>
    </row>
    <row r="60" spans="1:9" s="12" customFormat="1" ht="15" customHeight="1">
      <c r="A60" s="17">
        <v>0</v>
      </c>
      <c r="B60" s="16" t="s">
        <v>29</v>
      </c>
      <c r="C60" s="47" t="s">
        <v>253</v>
      </c>
      <c r="D60" s="16" t="s">
        <v>45</v>
      </c>
      <c r="E60" s="16" t="s">
        <v>46</v>
      </c>
      <c r="F60" s="15" t="s">
        <v>258</v>
      </c>
      <c r="G60" s="14"/>
      <c r="H60" s="14"/>
      <c r="I60" s="13"/>
    </row>
    <row r="61" spans="1:9">
      <c r="A61" s="11" t="s">
        <v>17</v>
      </c>
      <c r="B61" s="10" t="s">
        <v>16</v>
      </c>
      <c r="C61" s="10" t="s">
        <v>15</v>
      </c>
      <c r="D61" s="10" t="s">
        <v>14</v>
      </c>
      <c r="E61" s="10" t="s">
        <v>13</v>
      </c>
      <c r="F61" s="9" t="s">
        <v>12</v>
      </c>
      <c r="G61" s="8"/>
      <c r="H61" s="8"/>
      <c r="I61" s="7"/>
    </row>
    <row r="62" spans="1:9" ht="24" customHeight="1">
      <c r="A62" s="6"/>
      <c r="B62" s="6"/>
      <c r="C62" s="6"/>
      <c r="D62" s="6"/>
      <c r="E62" s="6"/>
      <c r="F62" s="6"/>
      <c r="G62" s="6"/>
      <c r="H62" s="6"/>
      <c r="I62" s="6"/>
    </row>
  </sheetData>
  <dataConsolidate/>
  <mergeCells count="2">
    <mergeCell ref="F42:I42"/>
    <mergeCell ref="A8:I8"/>
  </mergeCells>
  <pageMargins left="0.69093749999999998" right="0.55125000000000002" top="0.97968750000000004" bottom="0.78740157480314965" header="0.59055118110236227" footer="0.59055118110236227"/>
  <pageSetup paperSize="9" scale="96" orientation="portrait" r:id="rId1"/>
  <headerFooter>
    <oddHeader xml:space="preserve">&amp;L&amp;"Times New Roman CE,Obyčejné"&amp;6PRJ1810275
</oddHeader>
    <oddFooter>&amp;L&amp;"Times New Roman CE,Obyčejné"&amp;6&amp;F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zoomScale="90" zoomScaleNormal="90" zoomScaleSheetLayoutView="85" zoomScalePageLayoutView="115" workbookViewId="0">
      <selection activeCell="K7" sqref="K7"/>
    </sheetView>
  </sheetViews>
  <sheetFormatPr defaultColWidth="9.109375" defaultRowHeight="13.2"/>
  <cols>
    <col min="1" max="1" width="7.44140625" style="119" customWidth="1"/>
    <col min="2" max="2" width="6.33203125" style="51" customWidth="1"/>
    <col min="3" max="3" width="41.44140625" style="2" customWidth="1"/>
    <col min="4" max="5" width="36.6640625" style="2" customWidth="1"/>
    <col min="6" max="6" width="24.33203125" style="2" customWidth="1"/>
    <col min="7" max="7" width="6.6640625" style="51" customWidth="1"/>
    <col min="8" max="8" width="8.5546875" style="51" customWidth="1"/>
    <col min="9" max="9" width="10.6640625" style="2" hidden="1" customWidth="1"/>
    <col min="10" max="11" width="16.44140625" style="4" customWidth="1"/>
    <col min="12" max="13" width="9.109375" style="76"/>
    <col min="14" max="14" width="10.44140625" style="76" bestFit="1" customWidth="1"/>
    <col min="15" max="16384" width="9.109375" style="76"/>
  </cols>
  <sheetData>
    <row r="1" spans="1:16" s="63" customForma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85"/>
    </row>
    <row r="2" spans="1:16" s="63" customFormat="1" ht="14.25" customHeight="1" thickBot="1">
      <c r="A2" s="115"/>
      <c r="B2" s="50"/>
      <c r="C2" s="1"/>
      <c r="D2" s="1"/>
      <c r="E2" s="1"/>
      <c r="F2" s="1"/>
      <c r="G2" s="50"/>
      <c r="H2" s="50"/>
      <c r="I2" s="1"/>
      <c r="J2" s="3"/>
      <c r="K2" s="3"/>
    </row>
    <row r="3" spans="1:16" s="68" customFormat="1" ht="13.8" thickTop="1">
      <c r="A3" s="116" t="s">
        <v>0</v>
      </c>
      <c r="B3" s="64"/>
      <c r="C3" s="65" t="str">
        <f>'tit strana '!C16</f>
        <v>Čepro Automatizace skladu Potěhy</v>
      </c>
      <c r="D3" s="65"/>
      <c r="E3" s="65"/>
      <c r="F3" s="65"/>
      <c r="G3" s="66"/>
      <c r="H3" s="66"/>
      <c r="I3" s="67"/>
      <c r="J3" s="86"/>
      <c r="K3" s="87"/>
    </row>
    <row r="4" spans="1:16" s="68" customFormat="1">
      <c r="A4" s="117" t="s">
        <v>36</v>
      </c>
      <c r="B4" s="69"/>
      <c r="C4" s="70" t="str">
        <f>'tit strana '!C26</f>
        <v>D.2.2 - Elektro část</v>
      </c>
      <c r="D4" s="70" t="str">
        <f>'tit strana '!C28</f>
        <v>D.2.2.3 - Rozvody Total stop</v>
      </c>
      <c r="E4" s="70"/>
      <c r="F4" s="70"/>
      <c r="G4" s="71"/>
      <c r="H4" s="69"/>
      <c r="I4" s="72"/>
      <c r="J4" s="88"/>
      <c r="K4" s="89"/>
    </row>
    <row r="5" spans="1:16" s="68" customFormat="1" ht="13.8" thickBot="1">
      <c r="A5" s="118" t="s">
        <v>38</v>
      </c>
      <c r="B5" s="73"/>
      <c r="C5" s="74" t="str">
        <f>'tit strana '!C34</f>
        <v>SO050, SO220, SO250, SO231</v>
      </c>
      <c r="D5" s="74"/>
      <c r="E5" s="74"/>
      <c r="F5" s="74"/>
      <c r="G5" s="75"/>
      <c r="H5" s="73"/>
      <c r="I5" s="140"/>
      <c r="J5" s="141"/>
      <c r="K5" s="90"/>
    </row>
    <row r="6" spans="1:16" ht="14.4" thickTop="1" thickBot="1"/>
    <row r="7" spans="1:16" ht="24.9" customHeight="1" thickBot="1">
      <c r="A7" s="120" t="s">
        <v>1</v>
      </c>
      <c r="B7" s="48" t="s">
        <v>10</v>
      </c>
      <c r="C7" s="48" t="s">
        <v>2</v>
      </c>
      <c r="D7" s="52" t="s">
        <v>47</v>
      </c>
      <c r="E7" s="52" t="s">
        <v>101</v>
      </c>
      <c r="F7" s="52" t="s">
        <v>31</v>
      </c>
      <c r="G7" s="48" t="s">
        <v>3</v>
      </c>
      <c r="H7" s="53" t="s">
        <v>26</v>
      </c>
      <c r="I7" s="48" t="s">
        <v>8</v>
      </c>
      <c r="J7" s="91" t="s">
        <v>4</v>
      </c>
      <c r="K7" s="134" t="s">
        <v>5</v>
      </c>
      <c r="N7" s="130"/>
    </row>
    <row r="8" spans="1:16" ht="11.1" customHeight="1">
      <c r="A8" s="121"/>
      <c r="B8" s="77"/>
      <c r="C8" s="49"/>
      <c r="D8" s="49"/>
      <c r="E8" s="49"/>
      <c r="F8" s="49"/>
      <c r="G8" s="77"/>
      <c r="H8" s="77"/>
      <c r="I8" s="78"/>
      <c r="J8" s="92"/>
      <c r="K8" s="93"/>
    </row>
    <row r="9" spans="1:16" ht="17.25" customHeight="1">
      <c r="A9" s="122"/>
      <c r="B9" s="105"/>
      <c r="C9" s="106" t="s">
        <v>87</v>
      </c>
      <c r="D9" s="106"/>
      <c r="E9" s="106"/>
      <c r="F9" s="106"/>
      <c r="G9" s="105"/>
      <c r="H9" s="105"/>
      <c r="I9" s="107"/>
      <c r="J9" s="108"/>
      <c r="K9" s="109">
        <f>K11+K38+K73+K104</f>
        <v>0</v>
      </c>
      <c r="N9" s="112"/>
      <c r="P9" s="112"/>
    </row>
    <row r="10" spans="1:16" ht="11.25" customHeight="1">
      <c r="A10" s="123"/>
      <c r="B10" s="100"/>
      <c r="C10" s="101"/>
      <c r="D10" s="101"/>
      <c r="E10" s="101"/>
      <c r="F10" s="101"/>
      <c r="G10" s="100"/>
      <c r="H10" s="100"/>
      <c r="I10" s="102"/>
      <c r="J10" s="103"/>
      <c r="K10" s="104"/>
      <c r="N10" s="112"/>
    </row>
    <row r="11" spans="1:16">
      <c r="A11" s="124" t="s">
        <v>9</v>
      </c>
      <c r="B11" s="79"/>
      <c r="C11" s="54" t="s">
        <v>30</v>
      </c>
      <c r="D11" s="54" t="s">
        <v>67</v>
      </c>
      <c r="E11" s="54"/>
      <c r="F11" s="55"/>
      <c r="G11" s="79"/>
      <c r="H11" s="79"/>
      <c r="I11" s="80"/>
      <c r="J11" s="94"/>
      <c r="K11" s="110">
        <f>SUM(K13:K36)</f>
        <v>0</v>
      </c>
      <c r="N11" s="112"/>
    </row>
    <row r="12" spans="1:16">
      <c r="A12" s="125" t="s">
        <v>39</v>
      </c>
      <c r="B12" s="81"/>
      <c r="C12" s="56" t="s">
        <v>243</v>
      </c>
      <c r="D12" s="56" t="s">
        <v>165</v>
      </c>
      <c r="E12" s="56"/>
      <c r="F12" s="57"/>
      <c r="G12" s="81"/>
      <c r="H12" s="81"/>
      <c r="I12" s="82"/>
      <c r="J12" s="95">
        <f>SUM(K13:K19)</f>
        <v>0</v>
      </c>
      <c r="K12" s="96"/>
      <c r="N12" s="112"/>
    </row>
    <row r="13" spans="1:16">
      <c r="A13" s="126" t="s">
        <v>68</v>
      </c>
      <c r="B13" s="83"/>
      <c r="C13" s="114" t="s">
        <v>166</v>
      </c>
      <c r="D13" s="58" t="s">
        <v>170</v>
      </c>
      <c r="E13" s="58" t="s">
        <v>174</v>
      </c>
      <c r="F13" s="59" t="s">
        <v>177</v>
      </c>
      <c r="G13" s="60" t="s">
        <v>7</v>
      </c>
      <c r="H13" s="60" t="s">
        <v>25</v>
      </c>
      <c r="I13" s="84"/>
      <c r="J13" s="97"/>
      <c r="K13" s="98">
        <f>H13*J13</f>
        <v>0</v>
      </c>
    </row>
    <row r="14" spans="1:16">
      <c r="A14" s="126" t="s">
        <v>179</v>
      </c>
      <c r="B14" s="83"/>
      <c r="C14" s="114" t="s">
        <v>167</v>
      </c>
      <c r="D14" s="58" t="s">
        <v>171</v>
      </c>
      <c r="E14" s="58" t="s">
        <v>175</v>
      </c>
      <c r="F14" s="59" t="s">
        <v>177</v>
      </c>
      <c r="G14" s="60" t="s">
        <v>7</v>
      </c>
      <c r="H14" s="60" t="s">
        <v>11</v>
      </c>
      <c r="I14" s="84"/>
      <c r="J14" s="97"/>
      <c r="K14" s="98">
        <f t="shared" ref="K14:K19" si="0">H14*J14</f>
        <v>0</v>
      </c>
    </row>
    <row r="15" spans="1:16" ht="39.6">
      <c r="A15" s="126" t="s">
        <v>180</v>
      </c>
      <c r="B15" s="83"/>
      <c r="C15" s="114" t="s">
        <v>168</v>
      </c>
      <c r="D15" s="58" t="s">
        <v>172</v>
      </c>
      <c r="E15" s="58" t="s">
        <v>176</v>
      </c>
      <c r="F15" s="59" t="s">
        <v>177</v>
      </c>
      <c r="G15" s="60" t="s">
        <v>7</v>
      </c>
      <c r="H15" s="60" t="s">
        <v>9</v>
      </c>
      <c r="I15" s="84"/>
      <c r="J15" s="97"/>
      <c r="K15" s="98">
        <f t="shared" si="0"/>
        <v>0</v>
      </c>
    </row>
    <row r="16" spans="1:16" ht="39.6">
      <c r="A16" s="126" t="s">
        <v>181</v>
      </c>
      <c r="B16" s="83"/>
      <c r="C16" s="114" t="s">
        <v>48</v>
      </c>
      <c r="D16" s="58" t="s">
        <v>52</v>
      </c>
      <c r="E16" s="58" t="s">
        <v>107</v>
      </c>
      <c r="F16" s="59" t="s">
        <v>108</v>
      </c>
      <c r="G16" s="60" t="s">
        <v>7</v>
      </c>
      <c r="H16" s="60" t="s">
        <v>34</v>
      </c>
      <c r="I16" s="84"/>
      <c r="J16" s="97"/>
      <c r="K16" s="98">
        <f t="shared" si="0"/>
        <v>0</v>
      </c>
    </row>
    <row r="17" spans="1:14" ht="39.6">
      <c r="A17" s="126" t="s">
        <v>182</v>
      </c>
      <c r="B17" s="83"/>
      <c r="C17" s="114" t="s">
        <v>169</v>
      </c>
      <c r="D17" s="58" t="s">
        <v>173</v>
      </c>
      <c r="E17" s="58" t="s">
        <v>173</v>
      </c>
      <c r="F17" s="59" t="s">
        <v>178</v>
      </c>
      <c r="G17" s="60" t="s">
        <v>7</v>
      </c>
      <c r="H17" s="60" t="s">
        <v>9</v>
      </c>
      <c r="I17" s="84"/>
      <c r="J17" s="97"/>
      <c r="K17" s="98">
        <f t="shared" si="0"/>
        <v>0</v>
      </c>
    </row>
    <row r="18" spans="1:14" ht="26.4">
      <c r="A18" s="126" t="s">
        <v>183</v>
      </c>
      <c r="B18" s="83"/>
      <c r="C18" s="114" t="s">
        <v>161</v>
      </c>
      <c r="D18" s="58" t="s">
        <v>162</v>
      </c>
      <c r="E18" s="58" t="s">
        <v>163</v>
      </c>
      <c r="F18" s="59" t="s">
        <v>105</v>
      </c>
      <c r="G18" s="60" t="s">
        <v>7</v>
      </c>
      <c r="H18" s="60" t="s">
        <v>9</v>
      </c>
      <c r="I18" s="84"/>
      <c r="J18" s="97"/>
      <c r="K18" s="98">
        <f t="shared" si="0"/>
        <v>0</v>
      </c>
    </row>
    <row r="19" spans="1:14">
      <c r="A19" s="126" t="s">
        <v>184</v>
      </c>
      <c r="B19" s="83"/>
      <c r="C19" s="114" t="s">
        <v>49</v>
      </c>
      <c r="D19" s="58" t="s">
        <v>53</v>
      </c>
      <c r="E19" s="58" t="s">
        <v>103</v>
      </c>
      <c r="F19" s="59" t="s">
        <v>106</v>
      </c>
      <c r="G19" s="60" t="s">
        <v>7</v>
      </c>
      <c r="H19" s="60" t="s">
        <v>11</v>
      </c>
      <c r="I19" s="84"/>
      <c r="J19" s="97"/>
      <c r="K19" s="98">
        <f t="shared" si="0"/>
        <v>0</v>
      </c>
    </row>
    <row r="20" spans="1:14">
      <c r="A20" s="126"/>
      <c r="B20" s="83"/>
      <c r="C20" s="114"/>
      <c r="D20" s="58"/>
      <c r="E20" s="58"/>
      <c r="F20" s="59"/>
      <c r="G20" s="60"/>
      <c r="H20" s="60"/>
      <c r="I20" s="84"/>
      <c r="J20" s="97"/>
      <c r="K20" s="98"/>
    </row>
    <row r="21" spans="1:14">
      <c r="A21" s="125" t="s">
        <v>40</v>
      </c>
      <c r="B21" s="81"/>
      <c r="C21" s="56" t="s">
        <v>185</v>
      </c>
      <c r="D21" s="56" t="s">
        <v>186</v>
      </c>
      <c r="E21" s="56"/>
      <c r="F21" s="57"/>
      <c r="G21" s="81"/>
      <c r="H21" s="81"/>
      <c r="I21" s="82"/>
      <c r="J21" s="95">
        <f>SUM(K22:K27)</f>
        <v>0</v>
      </c>
      <c r="K21" s="96"/>
      <c r="N21" s="112"/>
    </row>
    <row r="22" spans="1:14">
      <c r="A22" s="126" t="s">
        <v>69</v>
      </c>
      <c r="B22" s="83"/>
      <c r="C22" s="114" t="s">
        <v>166</v>
      </c>
      <c r="D22" s="58" t="s">
        <v>170</v>
      </c>
      <c r="E22" s="58" t="s">
        <v>174</v>
      </c>
      <c r="F22" s="59" t="s">
        <v>177</v>
      </c>
      <c r="G22" s="60" t="s">
        <v>7</v>
      </c>
      <c r="H22" s="60" t="s">
        <v>9</v>
      </c>
      <c r="I22" s="84"/>
      <c r="J22" s="97"/>
      <c r="K22" s="98">
        <f t="shared" ref="K22:K27" si="1">H22*J22</f>
        <v>0</v>
      </c>
    </row>
    <row r="23" spans="1:14">
      <c r="A23" s="126" t="s">
        <v>70</v>
      </c>
      <c r="B23" s="83"/>
      <c r="C23" s="114" t="s">
        <v>167</v>
      </c>
      <c r="D23" s="58" t="s">
        <v>171</v>
      </c>
      <c r="E23" s="58" t="s">
        <v>175</v>
      </c>
      <c r="F23" s="59" t="s">
        <v>177</v>
      </c>
      <c r="G23" s="60" t="s">
        <v>7</v>
      </c>
      <c r="H23" s="60" t="s">
        <v>9</v>
      </c>
      <c r="I23" s="84"/>
      <c r="J23" s="97"/>
      <c r="K23" s="98">
        <f t="shared" si="1"/>
        <v>0</v>
      </c>
    </row>
    <row r="24" spans="1:14" ht="39.6">
      <c r="A24" s="126" t="s">
        <v>71</v>
      </c>
      <c r="B24" s="83"/>
      <c r="C24" s="114" t="s">
        <v>168</v>
      </c>
      <c r="D24" s="58" t="s">
        <v>172</v>
      </c>
      <c r="E24" s="58" t="s">
        <v>176</v>
      </c>
      <c r="F24" s="59" t="s">
        <v>177</v>
      </c>
      <c r="G24" s="60" t="s">
        <v>7</v>
      </c>
      <c r="H24" s="60" t="s">
        <v>9</v>
      </c>
      <c r="I24" s="84"/>
      <c r="J24" s="97"/>
      <c r="K24" s="98">
        <f t="shared" si="1"/>
        <v>0</v>
      </c>
    </row>
    <row r="25" spans="1:14" ht="39.6">
      <c r="A25" s="126" t="s">
        <v>72</v>
      </c>
      <c r="B25" s="83"/>
      <c r="C25" s="114" t="s">
        <v>187</v>
      </c>
      <c r="D25" s="58" t="s">
        <v>188</v>
      </c>
      <c r="E25" s="58" t="s">
        <v>188</v>
      </c>
      <c r="F25" s="59" t="s">
        <v>189</v>
      </c>
      <c r="G25" s="60" t="s">
        <v>7</v>
      </c>
      <c r="H25" s="60" t="s">
        <v>9</v>
      </c>
      <c r="I25" s="84"/>
      <c r="J25" s="97"/>
      <c r="K25" s="98">
        <f t="shared" si="1"/>
        <v>0</v>
      </c>
    </row>
    <row r="26" spans="1:14" ht="39.6">
      <c r="A26" s="126" t="s">
        <v>73</v>
      </c>
      <c r="B26" s="83"/>
      <c r="C26" s="114" t="s">
        <v>48</v>
      </c>
      <c r="D26" s="58" t="s">
        <v>52</v>
      </c>
      <c r="E26" s="58" t="s">
        <v>107</v>
      </c>
      <c r="F26" s="59" t="s">
        <v>108</v>
      </c>
      <c r="G26" s="60" t="s">
        <v>7</v>
      </c>
      <c r="H26" s="60" t="s">
        <v>11</v>
      </c>
      <c r="I26" s="84"/>
      <c r="J26" s="97"/>
      <c r="K26" s="98">
        <f t="shared" si="1"/>
        <v>0</v>
      </c>
    </row>
    <row r="27" spans="1:14">
      <c r="A27" s="126" t="s">
        <v>74</v>
      </c>
      <c r="B27" s="83"/>
      <c r="C27" s="114" t="s">
        <v>49</v>
      </c>
      <c r="D27" s="58" t="s">
        <v>53</v>
      </c>
      <c r="E27" s="58" t="s">
        <v>103</v>
      </c>
      <c r="F27" s="59" t="s">
        <v>106</v>
      </c>
      <c r="G27" s="60" t="s">
        <v>7</v>
      </c>
      <c r="H27" s="60" t="s">
        <v>9</v>
      </c>
      <c r="I27" s="84"/>
      <c r="J27" s="97"/>
      <c r="K27" s="98">
        <f t="shared" si="1"/>
        <v>0</v>
      </c>
    </row>
    <row r="28" spans="1:14">
      <c r="A28" s="126"/>
      <c r="B28" s="83"/>
      <c r="C28" s="58"/>
      <c r="D28" s="58"/>
      <c r="E28" s="58"/>
      <c r="F28" s="59"/>
      <c r="G28" s="60"/>
      <c r="H28" s="60"/>
      <c r="I28" s="84"/>
      <c r="J28" s="97"/>
      <c r="K28" s="98"/>
    </row>
    <row r="29" spans="1:14">
      <c r="A29" s="125" t="s">
        <v>119</v>
      </c>
      <c r="B29" s="81"/>
      <c r="C29" s="56" t="s">
        <v>190</v>
      </c>
      <c r="D29" s="56" t="s">
        <v>195</v>
      </c>
      <c r="E29" s="56"/>
      <c r="F29" s="57"/>
      <c r="G29" s="81"/>
      <c r="H29" s="81"/>
      <c r="I29" s="82"/>
      <c r="J29" s="95">
        <f>SUM(K30:K34)</f>
        <v>0</v>
      </c>
      <c r="K29" s="96"/>
      <c r="N29" s="112"/>
    </row>
    <row r="30" spans="1:14" ht="26.4">
      <c r="A30" s="126" t="s">
        <v>118</v>
      </c>
      <c r="B30" s="83"/>
      <c r="C30" s="114" t="s">
        <v>191</v>
      </c>
      <c r="D30" s="59" t="s">
        <v>193</v>
      </c>
      <c r="E30" s="58" t="s">
        <v>193</v>
      </c>
      <c r="F30" s="59" t="s">
        <v>105</v>
      </c>
      <c r="G30" s="60" t="s">
        <v>7</v>
      </c>
      <c r="H30" s="60" t="s">
        <v>9</v>
      </c>
      <c r="I30" s="84"/>
      <c r="J30" s="97"/>
      <c r="K30" s="98">
        <f>H30*J30</f>
        <v>0</v>
      </c>
    </row>
    <row r="31" spans="1:14" ht="26.4">
      <c r="A31" s="126" t="s">
        <v>120</v>
      </c>
      <c r="B31" s="83"/>
      <c r="C31" s="58" t="s">
        <v>192</v>
      </c>
      <c r="D31" s="58" t="s">
        <v>194</v>
      </c>
      <c r="E31" s="58" t="s">
        <v>194</v>
      </c>
      <c r="F31" s="59" t="s">
        <v>105</v>
      </c>
      <c r="G31" s="60" t="s">
        <v>7</v>
      </c>
      <c r="H31" s="60" t="s">
        <v>9</v>
      </c>
      <c r="I31" s="84"/>
      <c r="J31" s="97"/>
      <c r="K31" s="98">
        <f>H31*J31</f>
        <v>0</v>
      </c>
    </row>
    <row r="32" spans="1:14">
      <c r="A32" s="126" t="s">
        <v>121</v>
      </c>
      <c r="B32" s="83"/>
      <c r="C32" s="58" t="s">
        <v>49</v>
      </c>
      <c r="D32" s="58" t="s">
        <v>53</v>
      </c>
      <c r="E32" s="58" t="s">
        <v>103</v>
      </c>
      <c r="F32" s="59" t="s">
        <v>106</v>
      </c>
      <c r="G32" s="60" t="s">
        <v>7</v>
      </c>
      <c r="H32" s="60" t="s">
        <v>9</v>
      </c>
      <c r="I32" s="84"/>
      <c r="J32" s="97"/>
      <c r="K32" s="98">
        <f>H32*J32</f>
        <v>0</v>
      </c>
    </row>
    <row r="33" spans="1:14">
      <c r="A33" s="126" t="s">
        <v>122</v>
      </c>
      <c r="B33" s="83"/>
      <c r="C33" s="58" t="s">
        <v>50</v>
      </c>
      <c r="D33" s="58" t="s">
        <v>53</v>
      </c>
      <c r="E33" s="58" t="s">
        <v>104</v>
      </c>
      <c r="F33" s="59" t="s">
        <v>106</v>
      </c>
      <c r="G33" s="60" t="s">
        <v>7</v>
      </c>
      <c r="H33" s="60" t="s">
        <v>11</v>
      </c>
      <c r="I33" s="84"/>
      <c r="J33" s="97"/>
      <c r="K33" s="98">
        <f>H33*J33</f>
        <v>0</v>
      </c>
    </row>
    <row r="34" spans="1:14" ht="26.4">
      <c r="A34" s="126" t="s">
        <v>123</v>
      </c>
      <c r="B34" s="83"/>
      <c r="C34" s="58" t="s">
        <v>51</v>
      </c>
      <c r="D34" s="58" t="s">
        <v>102</v>
      </c>
      <c r="E34" s="58" t="s">
        <v>61</v>
      </c>
      <c r="F34" s="59" t="s">
        <v>106</v>
      </c>
      <c r="G34" s="60" t="s">
        <v>7</v>
      </c>
      <c r="H34" s="60" t="s">
        <v>9</v>
      </c>
      <c r="I34" s="84"/>
      <c r="J34" s="97"/>
      <c r="K34" s="98">
        <f>H34*J34</f>
        <v>0</v>
      </c>
    </row>
    <row r="35" spans="1:14">
      <c r="A35" s="126"/>
      <c r="B35" s="83"/>
      <c r="C35" s="58"/>
      <c r="D35" s="58"/>
      <c r="E35" s="58"/>
      <c r="F35" s="59"/>
      <c r="G35" s="60"/>
      <c r="H35" s="60"/>
      <c r="I35" s="84"/>
      <c r="J35" s="97"/>
      <c r="K35" s="98"/>
    </row>
    <row r="36" spans="1:14">
      <c r="A36" s="128" t="s">
        <v>124</v>
      </c>
      <c r="B36" s="81"/>
      <c r="C36" s="111" t="s">
        <v>64</v>
      </c>
      <c r="D36" s="111"/>
      <c r="E36" s="111"/>
      <c r="F36" s="57"/>
      <c r="G36" s="81" t="s">
        <v>92</v>
      </c>
      <c r="H36" s="81">
        <v>5</v>
      </c>
      <c r="I36" s="82"/>
      <c r="J36" s="99"/>
      <c r="K36" s="96">
        <f>(J12+J21+J29)/100*H36</f>
        <v>0</v>
      </c>
      <c r="N36" s="112"/>
    </row>
    <row r="37" spans="1:14">
      <c r="A37" s="113"/>
      <c r="B37" s="83"/>
      <c r="C37" s="61"/>
      <c r="D37" s="59"/>
      <c r="E37" s="59"/>
      <c r="F37" s="59"/>
      <c r="G37" s="83"/>
      <c r="H37" s="83"/>
      <c r="I37" s="84"/>
      <c r="J37" s="97"/>
      <c r="K37" s="98"/>
    </row>
    <row r="38" spans="1:14">
      <c r="A38" s="124" t="s">
        <v>11</v>
      </c>
      <c r="B38" s="79"/>
      <c r="C38" s="54" t="s">
        <v>32</v>
      </c>
      <c r="D38" s="54" t="s">
        <v>88</v>
      </c>
      <c r="E38" s="54"/>
      <c r="F38" s="55"/>
      <c r="G38" s="79"/>
      <c r="H38" s="79"/>
      <c r="I38" s="80"/>
      <c r="J38" s="94"/>
      <c r="K38" s="110">
        <f>SUM(K40:K71)</f>
        <v>0</v>
      </c>
    </row>
    <row r="39" spans="1:14">
      <c r="A39" s="125" t="s">
        <v>41</v>
      </c>
      <c r="B39" s="81"/>
      <c r="C39" s="56" t="s">
        <v>62</v>
      </c>
      <c r="D39" s="56" t="s">
        <v>91</v>
      </c>
      <c r="E39" s="56"/>
      <c r="F39" s="57"/>
      <c r="G39" s="81"/>
      <c r="H39" s="81"/>
      <c r="I39" s="82"/>
      <c r="J39" s="95">
        <f>SUM(K40:K44)</f>
        <v>0</v>
      </c>
      <c r="K39" s="96"/>
      <c r="N39" s="112"/>
    </row>
    <row r="40" spans="1:14" ht="39.6">
      <c r="A40" s="113" t="s">
        <v>75</v>
      </c>
      <c r="B40" s="83"/>
      <c r="C40" s="58" t="s">
        <v>196</v>
      </c>
      <c r="D40" s="59" t="s">
        <v>201</v>
      </c>
      <c r="E40" s="59" t="s">
        <v>201</v>
      </c>
      <c r="F40" s="59" t="s">
        <v>206</v>
      </c>
      <c r="G40" s="60" t="s">
        <v>6</v>
      </c>
      <c r="H40" s="83">
        <v>40</v>
      </c>
      <c r="I40" s="84"/>
      <c r="J40" s="97"/>
      <c r="K40" s="98">
        <f>H40*J40</f>
        <v>0</v>
      </c>
    </row>
    <row r="41" spans="1:14" ht="39.6">
      <c r="A41" s="113" t="s">
        <v>76</v>
      </c>
      <c r="B41" s="83"/>
      <c r="C41" s="58" t="s">
        <v>197</v>
      </c>
      <c r="D41" s="59" t="s">
        <v>202</v>
      </c>
      <c r="E41" s="59" t="s">
        <v>202</v>
      </c>
      <c r="F41" s="59" t="s">
        <v>206</v>
      </c>
      <c r="G41" s="60" t="s">
        <v>6</v>
      </c>
      <c r="H41" s="83">
        <v>140</v>
      </c>
      <c r="I41" s="84"/>
      <c r="J41" s="97"/>
      <c r="K41" s="98">
        <f>H41*J41</f>
        <v>0</v>
      </c>
    </row>
    <row r="42" spans="1:14" ht="39.6">
      <c r="A42" s="113" t="s">
        <v>77</v>
      </c>
      <c r="B42" s="83"/>
      <c r="C42" s="58" t="s">
        <v>198</v>
      </c>
      <c r="D42" s="59" t="s">
        <v>203</v>
      </c>
      <c r="E42" s="59" t="s">
        <v>203</v>
      </c>
      <c r="F42" s="59" t="s">
        <v>206</v>
      </c>
      <c r="G42" s="60" t="s">
        <v>6</v>
      </c>
      <c r="H42" s="83">
        <v>65</v>
      </c>
      <c r="I42" s="84"/>
      <c r="J42" s="97"/>
      <c r="K42" s="98">
        <f>H42*J42</f>
        <v>0</v>
      </c>
    </row>
    <row r="43" spans="1:14" ht="26.4">
      <c r="A43" s="113" t="s">
        <v>78</v>
      </c>
      <c r="B43" s="83"/>
      <c r="C43" s="58" t="s">
        <v>199</v>
      </c>
      <c r="D43" s="59" t="s">
        <v>204</v>
      </c>
      <c r="E43" s="59" t="s">
        <v>204</v>
      </c>
      <c r="F43" s="59" t="s">
        <v>206</v>
      </c>
      <c r="G43" s="60" t="s">
        <v>6</v>
      </c>
      <c r="H43" s="83">
        <v>480</v>
      </c>
      <c r="I43" s="84"/>
      <c r="J43" s="97"/>
      <c r="K43" s="98">
        <f>H43*J43</f>
        <v>0</v>
      </c>
    </row>
    <row r="44" spans="1:14" ht="26.4">
      <c r="A44" s="113" t="s">
        <v>79</v>
      </c>
      <c r="B44" s="83"/>
      <c r="C44" s="58" t="s">
        <v>200</v>
      </c>
      <c r="D44" s="59" t="s">
        <v>205</v>
      </c>
      <c r="E44" s="59" t="s">
        <v>205</v>
      </c>
      <c r="F44" s="59" t="s">
        <v>206</v>
      </c>
      <c r="G44" s="60" t="s">
        <v>6</v>
      </c>
      <c r="H44" s="83">
        <v>20</v>
      </c>
      <c r="I44" s="84"/>
      <c r="J44" s="97"/>
      <c r="K44" s="98">
        <f>H44*J44</f>
        <v>0</v>
      </c>
    </row>
    <row r="45" spans="1:14">
      <c r="A45" s="113"/>
      <c r="B45" s="83"/>
      <c r="C45" s="61"/>
      <c r="D45" s="59"/>
      <c r="E45" s="59"/>
      <c r="F45" s="59"/>
      <c r="G45" s="83"/>
      <c r="H45" s="83"/>
      <c r="I45" s="84"/>
      <c r="J45" s="97"/>
      <c r="K45" s="98"/>
    </row>
    <row r="46" spans="1:14">
      <c r="A46" s="125" t="s">
        <v>42</v>
      </c>
      <c r="B46" s="81"/>
      <c r="C46" s="56" t="s">
        <v>207</v>
      </c>
      <c r="D46" s="56" t="s">
        <v>210</v>
      </c>
      <c r="E46" s="56"/>
      <c r="F46" s="57"/>
      <c r="G46" s="81"/>
      <c r="H46" s="81"/>
      <c r="I46" s="82"/>
      <c r="J46" s="95">
        <f>SUM(K47:K47)</f>
        <v>0</v>
      </c>
      <c r="K46" s="96"/>
      <c r="N46" s="112"/>
    </row>
    <row r="47" spans="1:14">
      <c r="A47" s="113" t="s">
        <v>80</v>
      </c>
      <c r="B47" s="83"/>
      <c r="C47" s="58" t="s">
        <v>208</v>
      </c>
      <c r="D47" s="59" t="s">
        <v>53</v>
      </c>
      <c r="E47" s="59" t="s">
        <v>209</v>
      </c>
      <c r="F47" s="59" t="s">
        <v>106</v>
      </c>
      <c r="G47" s="60" t="s">
        <v>7</v>
      </c>
      <c r="H47" s="83">
        <v>2</v>
      </c>
      <c r="I47" s="84"/>
      <c r="J47" s="97"/>
      <c r="K47" s="98">
        <f>H47*J47</f>
        <v>0</v>
      </c>
    </row>
    <row r="48" spans="1:14">
      <c r="A48" s="113"/>
      <c r="B48" s="83"/>
      <c r="C48" s="58"/>
      <c r="D48" s="59"/>
      <c r="E48" s="59"/>
      <c r="F48" s="59"/>
      <c r="G48" s="83"/>
      <c r="H48" s="83"/>
      <c r="I48" s="84"/>
      <c r="J48" s="97"/>
      <c r="K48" s="98"/>
    </row>
    <row r="49" spans="1:14">
      <c r="A49" s="125" t="s">
        <v>43</v>
      </c>
      <c r="B49" s="81"/>
      <c r="C49" s="56" t="s">
        <v>211</v>
      </c>
      <c r="D49" s="56" t="s">
        <v>212</v>
      </c>
      <c r="E49" s="56"/>
      <c r="F49" s="57"/>
      <c r="G49" s="81"/>
      <c r="H49" s="81"/>
      <c r="I49" s="82"/>
      <c r="J49" s="95">
        <f>SUM(K50:K55)</f>
        <v>0</v>
      </c>
      <c r="K49" s="96"/>
      <c r="N49" s="112"/>
    </row>
    <row r="50" spans="1:14" ht="26.4">
      <c r="A50" s="113" t="s">
        <v>81</v>
      </c>
      <c r="B50" s="83"/>
      <c r="C50" s="58" t="s">
        <v>213</v>
      </c>
      <c r="D50" s="59" t="s">
        <v>215</v>
      </c>
      <c r="E50" s="59" t="s">
        <v>218</v>
      </c>
      <c r="F50" s="59" t="s">
        <v>221</v>
      </c>
      <c r="G50" s="60" t="s">
        <v>7</v>
      </c>
      <c r="H50" s="83" t="s">
        <v>9</v>
      </c>
      <c r="I50" s="84"/>
      <c r="J50" s="97"/>
      <c r="K50" s="98">
        <f t="shared" ref="K50:K55" si="2">H50*J50</f>
        <v>0</v>
      </c>
      <c r="N50" s="112"/>
    </row>
    <row r="51" spans="1:14">
      <c r="A51" s="113" t="s">
        <v>82</v>
      </c>
      <c r="B51" s="83"/>
      <c r="C51" s="58" t="s">
        <v>214</v>
      </c>
      <c r="D51" s="59" t="s">
        <v>216</v>
      </c>
      <c r="E51" s="59" t="s">
        <v>219</v>
      </c>
      <c r="F51" s="59" t="s">
        <v>221</v>
      </c>
      <c r="G51" s="60" t="s">
        <v>7</v>
      </c>
      <c r="H51" s="83" t="s">
        <v>9</v>
      </c>
      <c r="I51" s="84"/>
      <c r="J51" s="97"/>
      <c r="K51" s="98">
        <f t="shared" si="2"/>
        <v>0</v>
      </c>
    </row>
    <row r="52" spans="1:14" ht="26.4">
      <c r="A52" s="113" t="s">
        <v>83</v>
      </c>
      <c r="B52" s="83"/>
      <c r="C52" s="58" t="s">
        <v>100</v>
      </c>
      <c r="D52" s="59" t="s">
        <v>217</v>
      </c>
      <c r="E52" s="59" t="s">
        <v>220</v>
      </c>
      <c r="F52" s="59" t="s">
        <v>221</v>
      </c>
      <c r="G52" s="60" t="s">
        <v>7</v>
      </c>
      <c r="H52" s="83" t="s">
        <v>9</v>
      </c>
      <c r="I52" s="84"/>
      <c r="J52" s="97"/>
      <c r="K52" s="98">
        <f t="shared" si="2"/>
        <v>0</v>
      </c>
    </row>
    <row r="53" spans="1:14">
      <c r="A53" s="113" t="s">
        <v>84</v>
      </c>
      <c r="B53" s="83"/>
      <c r="C53" s="58" t="s">
        <v>50</v>
      </c>
      <c r="D53" s="59" t="s">
        <v>53</v>
      </c>
      <c r="E53" s="59" t="s">
        <v>104</v>
      </c>
      <c r="F53" s="59" t="s">
        <v>106</v>
      </c>
      <c r="G53" s="60" t="s">
        <v>7</v>
      </c>
      <c r="H53" s="83" t="s">
        <v>35</v>
      </c>
      <c r="I53" s="84"/>
      <c r="J53" s="97"/>
      <c r="K53" s="98">
        <f t="shared" si="2"/>
        <v>0</v>
      </c>
    </row>
    <row r="54" spans="1:14">
      <c r="A54" s="113" t="s">
        <v>85</v>
      </c>
      <c r="B54" s="83"/>
      <c r="C54" s="58" t="s">
        <v>208</v>
      </c>
      <c r="D54" s="59" t="s">
        <v>53</v>
      </c>
      <c r="E54" s="59" t="s">
        <v>209</v>
      </c>
      <c r="F54" s="59" t="s">
        <v>106</v>
      </c>
      <c r="G54" s="60" t="s">
        <v>7</v>
      </c>
      <c r="H54" s="83" t="s">
        <v>9</v>
      </c>
      <c r="I54" s="84"/>
      <c r="J54" s="97"/>
      <c r="K54" s="98">
        <f t="shared" si="2"/>
        <v>0</v>
      </c>
    </row>
    <row r="55" spans="1:14" ht="26.4">
      <c r="A55" s="113" t="s">
        <v>222</v>
      </c>
      <c r="B55" s="83"/>
      <c r="C55" s="58" t="s">
        <v>51</v>
      </c>
      <c r="D55" s="59" t="s">
        <v>102</v>
      </c>
      <c r="E55" s="59" t="s">
        <v>61</v>
      </c>
      <c r="F55" s="59" t="s">
        <v>106</v>
      </c>
      <c r="G55" s="60" t="s">
        <v>7</v>
      </c>
      <c r="H55" s="83" t="s">
        <v>9</v>
      </c>
      <c r="I55" s="84"/>
      <c r="J55" s="97"/>
      <c r="K55" s="98">
        <f t="shared" si="2"/>
        <v>0</v>
      </c>
    </row>
    <row r="56" spans="1:14">
      <c r="A56" s="113"/>
      <c r="B56" s="83"/>
      <c r="C56" s="58"/>
      <c r="D56" s="59"/>
      <c r="E56" s="59"/>
      <c r="F56" s="59"/>
      <c r="G56" s="83"/>
      <c r="H56" s="83"/>
      <c r="I56" s="84"/>
      <c r="J56" s="97"/>
      <c r="K56" s="98"/>
    </row>
    <row r="57" spans="1:14">
      <c r="A57" s="125" t="s">
        <v>44</v>
      </c>
      <c r="B57" s="81"/>
      <c r="C57" s="56" t="s">
        <v>109</v>
      </c>
      <c r="D57" s="56" t="s">
        <v>110</v>
      </c>
      <c r="E57" s="56"/>
      <c r="F57" s="57"/>
      <c r="G57" s="81"/>
      <c r="H57" s="81"/>
      <c r="I57" s="82"/>
      <c r="J57" s="95">
        <f>SUM(K58:K58)</f>
        <v>0</v>
      </c>
      <c r="K57" s="96"/>
      <c r="N57" s="112"/>
    </row>
    <row r="58" spans="1:14" ht="39.6">
      <c r="A58" s="113" t="s">
        <v>86</v>
      </c>
      <c r="B58" s="83"/>
      <c r="C58" s="58" t="s">
        <v>223</v>
      </c>
      <c r="D58" s="59" t="s">
        <v>224</v>
      </c>
      <c r="E58" s="59" t="s">
        <v>225</v>
      </c>
      <c r="F58" s="59" t="s">
        <v>226</v>
      </c>
      <c r="G58" s="83" t="s">
        <v>7</v>
      </c>
      <c r="H58" s="83">
        <v>1</v>
      </c>
      <c r="I58" s="84"/>
      <c r="J58" s="97"/>
      <c r="K58" s="98">
        <f>H58*J58</f>
        <v>0</v>
      </c>
    </row>
    <row r="59" spans="1:14">
      <c r="A59" s="113"/>
      <c r="B59" s="83"/>
      <c r="C59" s="58"/>
      <c r="D59" s="59"/>
      <c r="E59" s="59"/>
      <c r="F59" s="59"/>
      <c r="G59" s="83"/>
      <c r="H59" s="83"/>
      <c r="I59" s="84"/>
      <c r="J59" s="97"/>
      <c r="K59" s="98"/>
    </row>
    <row r="60" spans="1:14">
      <c r="A60" s="125" t="s">
        <v>125</v>
      </c>
      <c r="B60" s="81"/>
      <c r="C60" s="56" t="s">
        <v>111</v>
      </c>
      <c r="D60" s="56" t="s">
        <v>112</v>
      </c>
      <c r="E60" s="56"/>
      <c r="F60" s="57"/>
      <c r="G60" s="81"/>
      <c r="H60" s="81"/>
      <c r="I60" s="82"/>
      <c r="J60" s="95">
        <f>SUM(K61:K69)</f>
        <v>0</v>
      </c>
      <c r="K60" s="96"/>
      <c r="N60" s="112"/>
    </row>
    <row r="61" spans="1:14" ht="39.6">
      <c r="A61" s="113" t="s">
        <v>126</v>
      </c>
      <c r="B61" s="83"/>
      <c r="C61" s="58" t="s">
        <v>227</v>
      </c>
      <c r="D61" s="59" t="s">
        <v>232</v>
      </c>
      <c r="E61" s="59" t="s">
        <v>236</v>
      </c>
      <c r="F61" s="59" t="s">
        <v>116</v>
      </c>
      <c r="G61" s="83" t="s">
        <v>6</v>
      </c>
      <c r="H61" s="83" t="s">
        <v>117</v>
      </c>
      <c r="I61" s="84"/>
      <c r="J61" s="97"/>
      <c r="K61" s="98">
        <f t="shared" ref="K61:K69" si="3">H61*J61</f>
        <v>0</v>
      </c>
    </row>
    <row r="62" spans="1:14" ht="39.6">
      <c r="A62" s="113" t="s">
        <v>127</v>
      </c>
      <c r="B62" s="83"/>
      <c r="C62" s="58" t="s">
        <v>228</v>
      </c>
      <c r="D62" s="59" t="s">
        <v>233</v>
      </c>
      <c r="E62" s="59" t="s">
        <v>237</v>
      </c>
      <c r="F62" s="59" t="s">
        <v>116</v>
      </c>
      <c r="G62" s="83" t="s">
        <v>6</v>
      </c>
      <c r="H62" s="83" t="s">
        <v>55</v>
      </c>
      <c r="I62" s="84"/>
      <c r="J62" s="97"/>
      <c r="K62" s="98">
        <f t="shared" si="3"/>
        <v>0</v>
      </c>
    </row>
    <row r="63" spans="1:14" ht="26.4">
      <c r="A63" s="113" t="s">
        <v>128</v>
      </c>
      <c r="B63" s="83"/>
      <c r="C63" s="58" t="s">
        <v>240</v>
      </c>
      <c r="D63" s="59" t="s">
        <v>241</v>
      </c>
      <c r="E63" s="59" t="s">
        <v>242</v>
      </c>
      <c r="F63" s="59" t="s">
        <v>116</v>
      </c>
      <c r="G63" s="83" t="s">
        <v>6</v>
      </c>
      <c r="H63" s="83">
        <v>240</v>
      </c>
      <c r="I63" s="84"/>
      <c r="J63" s="97"/>
      <c r="K63" s="98">
        <f t="shared" si="3"/>
        <v>0</v>
      </c>
    </row>
    <row r="64" spans="1:14" ht="26.4">
      <c r="A64" s="113" t="s">
        <v>129</v>
      </c>
      <c r="B64" s="83"/>
      <c r="C64" s="58" t="s">
        <v>229</v>
      </c>
      <c r="D64" s="59" t="s">
        <v>234</v>
      </c>
      <c r="E64" s="59" t="s">
        <v>54</v>
      </c>
      <c r="F64" s="59"/>
      <c r="G64" s="83" t="s">
        <v>6</v>
      </c>
      <c r="H64" s="83" t="s">
        <v>238</v>
      </c>
      <c r="I64" s="84"/>
      <c r="J64" s="97"/>
      <c r="K64" s="98">
        <f t="shared" si="3"/>
        <v>0</v>
      </c>
    </row>
    <row r="65" spans="1:14">
      <c r="A65" s="113" t="s">
        <v>130</v>
      </c>
      <c r="B65" s="83"/>
      <c r="C65" s="58" t="s">
        <v>113</v>
      </c>
      <c r="D65" s="59"/>
      <c r="E65" s="59" t="s">
        <v>54</v>
      </c>
      <c r="F65" s="59"/>
      <c r="G65" s="83" t="s">
        <v>37</v>
      </c>
      <c r="H65" s="83" t="s">
        <v>9</v>
      </c>
      <c r="I65" s="84"/>
      <c r="J65" s="97"/>
      <c r="K65" s="98">
        <f t="shared" si="3"/>
        <v>0</v>
      </c>
    </row>
    <row r="66" spans="1:14" ht="39.6">
      <c r="A66" s="113" t="s">
        <v>131</v>
      </c>
      <c r="B66" s="83"/>
      <c r="C66" s="58" t="s">
        <v>230</v>
      </c>
      <c r="D66" s="59" t="s">
        <v>235</v>
      </c>
      <c r="E66" s="59" t="s">
        <v>235</v>
      </c>
      <c r="F66" s="59" t="s">
        <v>116</v>
      </c>
      <c r="G66" s="83" t="s">
        <v>6</v>
      </c>
      <c r="H66" s="83" t="s">
        <v>239</v>
      </c>
      <c r="I66" s="84"/>
      <c r="J66" s="97"/>
      <c r="K66" s="98">
        <f t="shared" si="3"/>
        <v>0</v>
      </c>
    </row>
    <row r="67" spans="1:14" ht="26.4">
      <c r="A67" s="113" t="s">
        <v>132</v>
      </c>
      <c r="B67" s="83"/>
      <c r="C67" s="58" t="s">
        <v>231</v>
      </c>
      <c r="D67" s="59"/>
      <c r="E67" s="59"/>
      <c r="F67" s="59"/>
      <c r="G67" s="83" t="s">
        <v>60</v>
      </c>
      <c r="H67" s="83" t="s">
        <v>27</v>
      </c>
      <c r="I67" s="84"/>
      <c r="J67" s="97"/>
      <c r="K67" s="98">
        <f t="shared" si="3"/>
        <v>0</v>
      </c>
    </row>
    <row r="68" spans="1:14" ht="26.4">
      <c r="A68" s="113" t="s">
        <v>133</v>
      </c>
      <c r="B68" s="83"/>
      <c r="C68" s="58" t="s">
        <v>115</v>
      </c>
      <c r="D68" s="59"/>
      <c r="E68" s="59"/>
      <c r="F68" s="59"/>
      <c r="G68" s="83" t="s">
        <v>60</v>
      </c>
      <c r="H68" s="83" t="s">
        <v>35</v>
      </c>
      <c r="I68" s="84"/>
      <c r="J68" s="97"/>
      <c r="K68" s="98">
        <f t="shared" si="3"/>
        <v>0</v>
      </c>
    </row>
    <row r="69" spans="1:14" ht="26.4">
      <c r="A69" s="113" t="s">
        <v>257</v>
      </c>
      <c r="B69" s="83"/>
      <c r="C69" s="58" t="s">
        <v>114</v>
      </c>
      <c r="D69" s="59"/>
      <c r="E69" s="59"/>
      <c r="F69" s="59"/>
      <c r="G69" s="83" t="s">
        <v>33</v>
      </c>
      <c r="H69" s="83" t="s">
        <v>117</v>
      </c>
      <c r="I69" s="84"/>
      <c r="J69" s="97"/>
      <c r="K69" s="98">
        <f t="shared" si="3"/>
        <v>0</v>
      </c>
    </row>
    <row r="70" spans="1:14">
      <c r="A70" s="127"/>
      <c r="B70" s="83"/>
      <c r="C70" s="58"/>
      <c r="D70" s="59"/>
      <c r="E70" s="59"/>
      <c r="F70" s="59"/>
      <c r="G70" s="83"/>
      <c r="H70" s="83"/>
      <c r="I70" s="84"/>
      <c r="J70" s="97"/>
      <c r="K70" s="98"/>
    </row>
    <row r="71" spans="1:14">
      <c r="A71" s="128" t="s">
        <v>164</v>
      </c>
      <c r="B71" s="81"/>
      <c r="C71" s="111" t="s">
        <v>94</v>
      </c>
      <c r="D71" s="56"/>
      <c r="E71" s="56"/>
      <c r="F71" s="57"/>
      <c r="G71" s="81" t="s">
        <v>92</v>
      </c>
      <c r="H71" s="81">
        <v>5</v>
      </c>
      <c r="I71" s="82"/>
      <c r="J71" s="95"/>
      <c r="K71" s="96">
        <f>(J39+J46+J49+J57+J60)/100*H71</f>
        <v>0</v>
      </c>
      <c r="N71" s="112"/>
    </row>
    <row r="72" spans="1:14">
      <c r="A72" s="113"/>
      <c r="B72" s="83"/>
      <c r="C72" s="61"/>
      <c r="D72" s="59"/>
      <c r="E72" s="59"/>
      <c r="F72" s="59"/>
      <c r="G72" s="83"/>
      <c r="H72" s="83"/>
      <c r="I72" s="84"/>
      <c r="J72" s="97"/>
      <c r="K72" s="98"/>
    </row>
    <row r="73" spans="1:14">
      <c r="A73" s="124" t="s">
        <v>25</v>
      </c>
      <c r="B73" s="79"/>
      <c r="C73" s="54" t="s">
        <v>63</v>
      </c>
      <c r="D73" s="54" t="s">
        <v>89</v>
      </c>
      <c r="E73" s="54"/>
      <c r="F73" s="55"/>
      <c r="G73" s="79"/>
      <c r="H73" s="79"/>
      <c r="I73" s="80"/>
      <c r="J73" s="94"/>
      <c r="K73" s="110">
        <f>SUM(K74:K102)</f>
        <v>0</v>
      </c>
    </row>
    <row r="74" spans="1:14">
      <c r="A74" s="113" t="s">
        <v>134</v>
      </c>
      <c r="B74" s="83"/>
      <c r="C74" s="61" t="s">
        <v>243</v>
      </c>
      <c r="D74" s="59"/>
      <c r="E74" s="59"/>
      <c r="F74" s="59"/>
      <c r="G74" s="83" t="s">
        <v>7</v>
      </c>
      <c r="H74" s="83" t="s">
        <v>9</v>
      </c>
      <c r="I74" s="84"/>
      <c r="J74" s="97"/>
      <c r="K74" s="98">
        <f t="shared" ref="K74:K100" si="4">H74*J74</f>
        <v>0</v>
      </c>
    </row>
    <row r="75" spans="1:14">
      <c r="A75" s="113" t="s">
        <v>135</v>
      </c>
      <c r="B75" s="83"/>
      <c r="C75" s="61" t="s">
        <v>244</v>
      </c>
      <c r="D75" s="59"/>
      <c r="E75" s="59"/>
      <c r="F75" s="59"/>
      <c r="G75" s="83" t="s">
        <v>7</v>
      </c>
      <c r="H75" s="83" t="s">
        <v>9</v>
      </c>
      <c r="I75" s="84"/>
      <c r="J75" s="97"/>
      <c r="K75" s="98">
        <f t="shared" si="4"/>
        <v>0</v>
      </c>
    </row>
    <row r="76" spans="1:14">
      <c r="A76" s="113" t="s">
        <v>136</v>
      </c>
      <c r="B76" s="83"/>
      <c r="C76" s="61" t="s">
        <v>190</v>
      </c>
      <c r="D76" s="59"/>
      <c r="E76" s="59"/>
      <c r="F76" s="59"/>
      <c r="G76" s="83" t="s">
        <v>37</v>
      </c>
      <c r="H76" s="83">
        <v>1</v>
      </c>
      <c r="I76" s="84"/>
      <c r="J76" s="97"/>
      <c r="K76" s="98">
        <f t="shared" si="4"/>
        <v>0</v>
      </c>
    </row>
    <row r="77" spans="1:14" ht="39.6">
      <c r="A77" s="113" t="s">
        <v>137</v>
      </c>
      <c r="B77" s="83"/>
      <c r="C77" s="58" t="s">
        <v>196</v>
      </c>
      <c r="D77" s="59" t="s">
        <v>201</v>
      </c>
      <c r="E77" s="59" t="s">
        <v>201</v>
      </c>
      <c r="F77" s="59" t="s">
        <v>206</v>
      </c>
      <c r="G77" s="60" t="s">
        <v>6</v>
      </c>
      <c r="H77" s="83">
        <v>40</v>
      </c>
      <c r="I77" s="84"/>
      <c r="J77" s="97"/>
      <c r="K77" s="98">
        <f t="shared" si="4"/>
        <v>0</v>
      </c>
    </row>
    <row r="78" spans="1:14" ht="39.6">
      <c r="A78" s="113" t="s">
        <v>138</v>
      </c>
      <c r="B78" s="83"/>
      <c r="C78" s="58" t="s">
        <v>197</v>
      </c>
      <c r="D78" s="59" t="s">
        <v>202</v>
      </c>
      <c r="E78" s="59" t="s">
        <v>202</v>
      </c>
      <c r="F78" s="59" t="s">
        <v>206</v>
      </c>
      <c r="G78" s="60" t="s">
        <v>6</v>
      </c>
      <c r="H78" s="83">
        <v>140</v>
      </c>
      <c r="I78" s="84"/>
      <c r="J78" s="97"/>
      <c r="K78" s="98">
        <f t="shared" si="4"/>
        <v>0</v>
      </c>
    </row>
    <row r="79" spans="1:14" ht="39.6">
      <c r="A79" s="113" t="s">
        <v>139</v>
      </c>
      <c r="B79" s="83"/>
      <c r="C79" s="58" t="s">
        <v>198</v>
      </c>
      <c r="D79" s="59" t="s">
        <v>203</v>
      </c>
      <c r="E79" s="59" t="s">
        <v>203</v>
      </c>
      <c r="F79" s="59" t="s">
        <v>206</v>
      </c>
      <c r="G79" s="60" t="s">
        <v>6</v>
      </c>
      <c r="H79" s="83">
        <v>65</v>
      </c>
      <c r="I79" s="84"/>
      <c r="J79" s="97"/>
      <c r="K79" s="98">
        <f t="shared" si="4"/>
        <v>0</v>
      </c>
    </row>
    <row r="80" spans="1:14" ht="26.4">
      <c r="A80" s="113" t="s">
        <v>140</v>
      </c>
      <c r="B80" s="83"/>
      <c r="C80" s="58" t="s">
        <v>199</v>
      </c>
      <c r="D80" s="59" t="s">
        <v>204</v>
      </c>
      <c r="E80" s="59" t="s">
        <v>204</v>
      </c>
      <c r="F80" s="59" t="s">
        <v>206</v>
      </c>
      <c r="G80" s="60" t="s">
        <v>6</v>
      </c>
      <c r="H80" s="83">
        <v>480</v>
      </c>
      <c r="I80" s="84"/>
      <c r="J80" s="97"/>
      <c r="K80" s="98">
        <f t="shared" si="4"/>
        <v>0</v>
      </c>
    </row>
    <row r="81" spans="1:11" ht="26.4">
      <c r="A81" s="113" t="s">
        <v>141</v>
      </c>
      <c r="B81" s="83"/>
      <c r="C81" s="58" t="s">
        <v>200</v>
      </c>
      <c r="D81" s="59" t="s">
        <v>205</v>
      </c>
      <c r="E81" s="59" t="s">
        <v>205</v>
      </c>
      <c r="F81" s="59" t="s">
        <v>206</v>
      </c>
      <c r="G81" s="60" t="s">
        <v>6</v>
      </c>
      <c r="H81" s="83">
        <v>20</v>
      </c>
      <c r="I81" s="84"/>
      <c r="J81" s="97"/>
      <c r="K81" s="98">
        <f t="shared" si="4"/>
        <v>0</v>
      </c>
    </row>
    <row r="82" spans="1:11">
      <c r="A82" s="113"/>
      <c r="B82" s="83"/>
      <c r="C82" s="58" t="s">
        <v>208</v>
      </c>
      <c r="D82" s="59" t="s">
        <v>53</v>
      </c>
      <c r="E82" s="59" t="s">
        <v>209</v>
      </c>
      <c r="F82" s="59" t="s">
        <v>106</v>
      </c>
      <c r="G82" s="60" t="s">
        <v>7</v>
      </c>
      <c r="H82" s="83">
        <v>2</v>
      </c>
      <c r="I82" s="84"/>
      <c r="J82" s="97"/>
      <c r="K82" s="98">
        <f t="shared" si="4"/>
        <v>0</v>
      </c>
    </row>
    <row r="83" spans="1:11" ht="26.4">
      <c r="A83" s="113" t="s">
        <v>142</v>
      </c>
      <c r="B83" s="83"/>
      <c r="C83" s="58" t="s">
        <v>213</v>
      </c>
      <c r="D83" s="59" t="s">
        <v>215</v>
      </c>
      <c r="E83" s="59" t="s">
        <v>218</v>
      </c>
      <c r="F83" s="59" t="s">
        <v>221</v>
      </c>
      <c r="G83" s="60" t="s">
        <v>7</v>
      </c>
      <c r="H83" s="83" t="s">
        <v>9</v>
      </c>
      <c r="I83" s="84"/>
      <c r="J83" s="97"/>
      <c r="K83" s="98">
        <f t="shared" si="4"/>
        <v>0</v>
      </c>
    </row>
    <row r="84" spans="1:11">
      <c r="A84" s="113" t="s">
        <v>143</v>
      </c>
      <c r="B84" s="83"/>
      <c r="C84" s="58" t="s">
        <v>214</v>
      </c>
      <c r="D84" s="59" t="s">
        <v>216</v>
      </c>
      <c r="E84" s="59" t="s">
        <v>219</v>
      </c>
      <c r="F84" s="59" t="s">
        <v>221</v>
      </c>
      <c r="G84" s="60" t="s">
        <v>7</v>
      </c>
      <c r="H84" s="83" t="s">
        <v>9</v>
      </c>
      <c r="I84" s="84"/>
      <c r="J84" s="97"/>
      <c r="K84" s="98">
        <f t="shared" si="4"/>
        <v>0</v>
      </c>
    </row>
    <row r="85" spans="1:11" ht="26.4">
      <c r="A85" s="113" t="s">
        <v>144</v>
      </c>
      <c r="B85" s="83"/>
      <c r="C85" s="58" t="s">
        <v>100</v>
      </c>
      <c r="D85" s="59" t="s">
        <v>217</v>
      </c>
      <c r="E85" s="59" t="s">
        <v>220</v>
      </c>
      <c r="F85" s="59" t="s">
        <v>221</v>
      </c>
      <c r="G85" s="60" t="s">
        <v>7</v>
      </c>
      <c r="H85" s="83" t="s">
        <v>9</v>
      </c>
      <c r="I85" s="84"/>
      <c r="J85" s="97"/>
      <c r="K85" s="98">
        <f t="shared" si="4"/>
        <v>0</v>
      </c>
    </row>
    <row r="86" spans="1:11">
      <c r="A86" s="113" t="s">
        <v>145</v>
      </c>
      <c r="B86" s="83"/>
      <c r="C86" s="58" t="s">
        <v>50</v>
      </c>
      <c r="D86" s="59" t="s">
        <v>53</v>
      </c>
      <c r="E86" s="59" t="s">
        <v>104</v>
      </c>
      <c r="F86" s="59" t="s">
        <v>106</v>
      </c>
      <c r="G86" s="60" t="s">
        <v>7</v>
      </c>
      <c r="H86" s="83" t="s">
        <v>35</v>
      </c>
      <c r="I86" s="84"/>
      <c r="J86" s="97"/>
      <c r="K86" s="98">
        <f t="shared" si="4"/>
        <v>0</v>
      </c>
    </row>
    <row r="87" spans="1:11">
      <c r="A87" s="113" t="s">
        <v>146</v>
      </c>
      <c r="B87" s="83"/>
      <c r="C87" s="58" t="s">
        <v>208</v>
      </c>
      <c r="D87" s="59" t="s">
        <v>53</v>
      </c>
      <c r="E87" s="59" t="s">
        <v>209</v>
      </c>
      <c r="F87" s="59" t="s">
        <v>106</v>
      </c>
      <c r="G87" s="60" t="s">
        <v>7</v>
      </c>
      <c r="H87" s="83" t="s">
        <v>9</v>
      </c>
      <c r="I87" s="84"/>
      <c r="J87" s="97"/>
      <c r="K87" s="98">
        <f t="shared" si="4"/>
        <v>0</v>
      </c>
    </row>
    <row r="88" spans="1:11" ht="26.4">
      <c r="A88" s="113" t="s">
        <v>147</v>
      </c>
      <c r="B88" s="83"/>
      <c r="C88" s="58" t="s">
        <v>51</v>
      </c>
      <c r="D88" s="59" t="s">
        <v>102</v>
      </c>
      <c r="E88" s="59" t="s">
        <v>61</v>
      </c>
      <c r="F88" s="59" t="s">
        <v>106</v>
      </c>
      <c r="G88" s="60" t="s">
        <v>7</v>
      </c>
      <c r="H88" s="83" t="s">
        <v>9</v>
      </c>
      <c r="I88" s="84"/>
      <c r="J88" s="97"/>
      <c r="K88" s="98">
        <f t="shared" si="4"/>
        <v>0</v>
      </c>
    </row>
    <row r="89" spans="1:11" ht="39.6">
      <c r="A89" s="113" t="s">
        <v>148</v>
      </c>
      <c r="B89" s="83"/>
      <c r="C89" s="58" t="s">
        <v>223</v>
      </c>
      <c r="D89" s="59" t="s">
        <v>224</v>
      </c>
      <c r="E89" s="59" t="s">
        <v>225</v>
      </c>
      <c r="F89" s="59" t="s">
        <v>226</v>
      </c>
      <c r="G89" s="83" t="s">
        <v>7</v>
      </c>
      <c r="H89" s="83">
        <v>1</v>
      </c>
      <c r="I89" s="84"/>
      <c r="J89" s="97"/>
      <c r="K89" s="98">
        <f t="shared" si="4"/>
        <v>0</v>
      </c>
    </row>
    <row r="90" spans="1:11" ht="39.6">
      <c r="A90" s="113" t="s">
        <v>149</v>
      </c>
      <c r="B90" s="83"/>
      <c r="C90" s="58" t="s">
        <v>227</v>
      </c>
      <c r="D90" s="59" t="s">
        <v>232</v>
      </c>
      <c r="E90" s="59" t="s">
        <v>236</v>
      </c>
      <c r="F90" s="59" t="s">
        <v>116</v>
      </c>
      <c r="G90" s="83" t="s">
        <v>6</v>
      </c>
      <c r="H90" s="83" t="s">
        <v>117</v>
      </c>
      <c r="I90" s="84"/>
      <c r="J90" s="97"/>
      <c r="K90" s="98">
        <f t="shared" si="4"/>
        <v>0</v>
      </c>
    </row>
    <row r="91" spans="1:11" ht="39.6">
      <c r="A91" s="113" t="s">
        <v>150</v>
      </c>
      <c r="B91" s="83"/>
      <c r="C91" s="58" t="s">
        <v>228</v>
      </c>
      <c r="D91" s="59" t="s">
        <v>233</v>
      </c>
      <c r="E91" s="59" t="s">
        <v>237</v>
      </c>
      <c r="F91" s="59" t="s">
        <v>116</v>
      </c>
      <c r="G91" s="83" t="s">
        <v>6</v>
      </c>
      <c r="H91" s="83" t="s">
        <v>55</v>
      </c>
      <c r="I91" s="84"/>
      <c r="J91" s="97"/>
      <c r="K91" s="98">
        <f t="shared" si="4"/>
        <v>0</v>
      </c>
    </row>
    <row r="92" spans="1:11" ht="26.4">
      <c r="A92" s="113" t="s">
        <v>151</v>
      </c>
      <c r="B92" s="83"/>
      <c r="C92" s="58" t="s">
        <v>240</v>
      </c>
      <c r="D92" s="59" t="s">
        <v>241</v>
      </c>
      <c r="E92" s="59" t="s">
        <v>242</v>
      </c>
      <c r="F92" s="59" t="s">
        <v>116</v>
      </c>
      <c r="G92" s="83" t="s">
        <v>6</v>
      </c>
      <c r="H92" s="83">
        <v>240</v>
      </c>
      <c r="I92" s="84"/>
      <c r="J92" s="97"/>
      <c r="K92" s="98">
        <f t="shared" si="4"/>
        <v>0</v>
      </c>
    </row>
    <row r="93" spans="1:11" ht="26.4">
      <c r="A93" s="113" t="s">
        <v>152</v>
      </c>
      <c r="B93" s="83"/>
      <c r="C93" s="58" t="s">
        <v>229</v>
      </c>
      <c r="D93" s="59" t="s">
        <v>234</v>
      </c>
      <c r="E93" s="59" t="s">
        <v>54</v>
      </c>
      <c r="F93" s="59"/>
      <c r="G93" s="83" t="s">
        <v>6</v>
      </c>
      <c r="H93" s="83" t="s">
        <v>238</v>
      </c>
      <c r="I93" s="84"/>
      <c r="J93" s="97"/>
      <c r="K93" s="98">
        <f t="shared" si="4"/>
        <v>0</v>
      </c>
    </row>
    <row r="94" spans="1:11">
      <c r="A94" s="113" t="s">
        <v>153</v>
      </c>
      <c r="B94" s="83"/>
      <c r="C94" s="58" t="s">
        <v>113</v>
      </c>
      <c r="D94" s="59"/>
      <c r="E94" s="59" t="s">
        <v>54</v>
      </c>
      <c r="F94" s="59"/>
      <c r="G94" s="83" t="s">
        <v>37</v>
      </c>
      <c r="H94" s="83" t="s">
        <v>9</v>
      </c>
      <c r="I94" s="84"/>
      <c r="J94" s="97"/>
      <c r="K94" s="98">
        <f t="shared" si="4"/>
        <v>0</v>
      </c>
    </row>
    <row r="95" spans="1:11" ht="39.6">
      <c r="A95" s="113" t="s">
        <v>154</v>
      </c>
      <c r="B95" s="83"/>
      <c r="C95" s="58" t="s">
        <v>230</v>
      </c>
      <c r="D95" s="59" t="s">
        <v>235</v>
      </c>
      <c r="E95" s="59" t="s">
        <v>235</v>
      </c>
      <c r="F95" s="59" t="s">
        <v>116</v>
      </c>
      <c r="G95" s="83" t="s">
        <v>6</v>
      </c>
      <c r="H95" s="83" t="s">
        <v>239</v>
      </c>
      <c r="I95" s="84"/>
      <c r="J95" s="97"/>
      <c r="K95" s="98">
        <f t="shared" si="4"/>
        <v>0</v>
      </c>
    </row>
    <row r="96" spans="1:11" ht="26.4">
      <c r="A96" s="113" t="s">
        <v>155</v>
      </c>
      <c r="B96" s="83"/>
      <c r="C96" s="58" t="s">
        <v>231</v>
      </c>
      <c r="D96" s="59"/>
      <c r="E96" s="59"/>
      <c r="F96" s="59"/>
      <c r="G96" s="83" t="s">
        <v>60</v>
      </c>
      <c r="H96" s="83" t="s">
        <v>27</v>
      </c>
      <c r="I96" s="84"/>
      <c r="J96" s="97"/>
      <c r="K96" s="98">
        <f t="shared" si="4"/>
        <v>0</v>
      </c>
    </row>
    <row r="97" spans="1:14" ht="26.4">
      <c r="A97" s="113" t="s">
        <v>156</v>
      </c>
      <c r="B97" s="83"/>
      <c r="C97" s="58" t="s">
        <v>115</v>
      </c>
      <c r="D97" s="59"/>
      <c r="E97" s="59"/>
      <c r="F97" s="59"/>
      <c r="G97" s="83" t="s">
        <v>60</v>
      </c>
      <c r="H97" s="83" t="s">
        <v>35</v>
      </c>
      <c r="I97" s="84"/>
      <c r="J97" s="97"/>
      <c r="K97" s="98">
        <f t="shared" si="4"/>
        <v>0</v>
      </c>
    </row>
    <row r="98" spans="1:14" ht="26.4">
      <c r="A98" s="113" t="s">
        <v>157</v>
      </c>
      <c r="B98" s="83"/>
      <c r="C98" s="58" t="s">
        <v>114</v>
      </c>
      <c r="D98" s="59"/>
      <c r="E98" s="59"/>
      <c r="F98" s="59"/>
      <c r="G98" s="83" t="s">
        <v>33</v>
      </c>
      <c r="H98" s="83" t="s">
        <v>117</v>
      </c>
      <c r="I98" s="84"/>
      <c r="J98" s="97"/>
      <c r="K98" s="98">
        <f t="shared" si="4"/>
        <v>0</v>
      </c>
    </row>
    <row r="99" spans="1:14" ht="26.4">
      <c r="A99" s="113" t="s">
        <v>158</v>
      </c>
      <c r="B99" s="83"/>
      <c r="C99" s="58" t="s">
        <v>245</v>
      </c>
      <c r="D99" s="59"/>
      <c r="E99" s="59"/>
      <c r="F99" s="59"/>
      <c r="G99" s="60" t="s">
        <v>7</v>
      </c>
      <c r="H99" s="83">
        <v>24</v>
      </c>
      <c r="I99" s="84"/>
      <c r="J99" s="97"/>
      <c r="K99" s="98">
        <f t="shared" si="4"/>
        <v>0</v>
      </c>
    </row>
    <row r="100" spans="1:14">
      <c r="A100" s="113" t="s">
        <v>159</v>
      </c>
      <c r="B100" s="83"/>
      <c r="C100" s="58" t="s">
        <v>65</v>
      </c>
      <c r="D100" s="59"/>
      <c r="E100" s="59"/>
      <c r="F100" s="83"/>
      <c r="G100" s="83" t="s">
        <v>59</v>
      </c>
      <c r="H100" s="83">
        <v>50</v>
      </c>
      <c r="I100" s="84"/>
      <c r="J100" s="97"/>
      <c r="K100" s="98">
        <f t="shared" si="4"/>
        <v>0</v>
      </c>
    </row>
    <row r="101" spans="1:14">
      <c r="A101" s="113"/>
      <c r="B101" s="83"/>
      <c r="C101" s="58"/>
      <c r="D101" s="59"/>
      <c r="E101" s="59"/>
      <c r="F101" s="83"/>
      <c r="G101" s="83"/>
      <c r="H101" s="83"/>
      <c r="I101" s="84"/>
      <c r="J101" s="97"/>
      <c r="K101" s="98"/>
    </row>
    <row r="102" spans="1:14">
      <c r="A102" s="133" t="s">
        <v>256</v>
      </c>
      <c r="B102" s="81"/>
      <c r="C102" s="111" t="s">
        <v>95</v>
      </c>
      <c r="D102" s="111"/>
      <c r="E102" s="111"/>
      <c r="F102" s="57"/>
      <c r="G102" s="81" t="s">
        <v>92</v>
      </c>
      <c r="H102" s="81">
        <v>8</v>
      </c>
      <c r="I102" s="82"/>
      <c r="J102" s="99"/>
      <c r="K102" s="96">
        <f>SUM(K74:K100)/100*H102</f>
        <v>0</v>
      </c>
      <c r="N102" s="112"/>
    </row>
    <row r="103" spans="1:14">
      <c r="A103" s="129"/>
      <c r="B103" s="83"/>
      <c r="C103" s="62"/>
      <c r="D103" s="59"/>
      <c r="E103" s="59"/>
      <c r="F103" s="83"/>
      <c r="G103" s="83"/>
      <c r="H103" s="83"/>
      <c r="I103" s="84"/>
      <c r="J103" s="97"/>
      <c r="K103" s="98"/>
    </row>
    <row r="104" spans="1:14">
      <c r="A104" s="124" t="s">
        <v>35</v>
      </c>
      <c r="B104" s="79"/>
      <c r="C104" s="54" t="s">
        <v>93</v>
      </c>
      <c r="D104" s="54" t="s">
        <v>90</v>
      </c>
      <c r="E104" s="54"/>
      <c r="F104" s="55"/>
      <c r="G104" s="79"/>
      <c r="H104" s="79"/>
      <c r="I104" s="80"/>
      <c r="J104" s="94"/>
      <c r="K104" s="110">
        <f>SUM(K105:K107)</f>
        <v>0</v>
      </c>
      <c r="N104" s="112"/>
    </row>
    <row r="105" spans="1:14">
      <c r="A105" s="113" t="s">
        <v>57</v>
      </c>
      <c r="B105" s="83"/>
      <c r="C105" s="61" t="s">
        <v>56</v>
      </c>
      <c r="D105" s="59"/>
      <c r="E105" s="59"/>
      <c r="F105" s="83"/>
      <c r="G105" s="83" t="s">
        <v>7</v>
      </c>
      <c r="H105" s="83" t="s">
        <v>9</v>
      </c>
      <c r="I105" s="84"/>
      <c r="J105" s="97"/>
      <c r="K105" s="98">
        <f>H105*J105</f>
        <v>0</v>
      </c>
    </row>
    <row r="106" spans="1:14" ht="26.4">
      <c r="A106" s="113" t="s">
        <v>58</v>
      </c>
      <c r="B106" s="83"/>
      <c r="C106" s="58" t="s">
        <v>246</v>
      </c>
      <c r="D106" s="59"/>
      <c r="E106" s="59"/>
      <c r="F106" s="59"/>
      <c r="G106" s="60" t="s">
        <v>37</v>
      </c>
      <c r="H106" s="83">
        <v>1</v>
      </c>
      <c r="I106" s="84"/>
      <c r="J106" s="97"/>
      <c r="K106" s="98">
        <f>H106*J106</f>
        <v>0</v>
      </c>
    </row>
    <row r="107" spans="1:14">
      <c r="A107" s="113" t="s">
        <v>254</v>
      </c>
      <c r="B107" s="83"/>
      <c r="C107" s="61" t="s">
        <v>255</v>
      </c>
      <c r="D107" s="59"/>
      <c r="E107" s="59"/>
      <c r="F107" s="83"/>
      <c r="G107" s="60" t="s">
        <v>37</v>
      </c>
      <c r="H107" s="83">
        <v>1</v>
      </c>
      <c r="I107" s="84"/>
      <c r="J107" s="97"/>
      <c r="K107" s="98">
        <f>H107*J107</f>
        <v>0</v>
      </c>
    </row>
    <row r="108" spans="1:14">
      <c r="A108" s="113"/>
      <c r="B108" s="83"/>
      <c r="C108" s="61"/>
      <c r="D108" s="59"/>
      <c r="E108" s="59"/>
      <c r="F108" s="83"/>
      <c r="G108" s="83"/>
      <c r="H108" s="83"/>
      <c r="I108" s="84"/>
      <c r="J108" s="97"/>
      <c r="K108" s="98"/>
    </row>
    <row r="109" spans="1:14">
      <c r="A109" s="113"/>
      <c r="B109" s="83"/>
      <c r="C109" s="61"/>
      <c r="D109" s="59"/>
      <c r="E109" s="59"/>
      <c r="F109" s="59"/>
      <c r="G109" s="83"/>
      <c r="H109" s="83"/>
      <c r="I109" s="84"/>
      <c r="J109" s="97"/>
      <c r="K109" s="98"/>
    </row>
    <row r="110" spans="1:14" ht="17.25" customHeight="1">
      <c r="A110" s="122"/>
      <c r="B110" s="105"/>
      <c r="C110" s="106"/>
      <c r="D110" s="106"/>
      <c r="E110" s="106"/>
      <c r="F110" s="106"/>
      <c r="G110" s="105"/>
      <c r="H110" s="105"/>
      <c r="I110" s="107"/>
      <c r="J110" s="108"/>
      <c r="K110" s="109"/>
    </row>
  </sheetData>
  <mergeCells count="2">
    <mergeCell ref="A1:J1"/>
    <mergeCell ref="I5:J5"/>
  </mergeCells>
  <phoneticPr fontId="0" type="noConversion"/>
  <pageMargins left="0.70866141732283472" right="0.70866141732283472" top="0.59055118110236227" bottom="0.59055118110236227" header="0.31496062992125984" footer="0.31496062992125984"/>
  <pageSetup paperSize="9" scale="65" fitToHeight="6" orientation="landscape" r:id="rId1"/>
  <headerFooter>
    <oddFooter>&amp;L&amp;8&amp;F/&amp;D&amp;R&amp;P/&amp;N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 strana </vt:lpstr>
      <vt:lpstr>Výkaz_výměr_Elektro_Totalstop</vt:lpstr>
      <vt:lpstr>List1</vt:lpstr>
      <vt:lpstr>'tit strana '!Oblast_tisku</vt:lpstr>
      <vt:lpstr>Výkaz_výměr_Elektro_Totalstop!Oblast_tisku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Beneš Zdeněk</cp:lastModifiedBy>
  <cp:lastPrinted>2019-08-27T08:54:31Z</cp:lastPrinted>
  <dcterms:created xsi:type="dcterms:W3CDTF">2011-11-21T08:20:53Z</dcterms:created>
  <dcterms:modified xsi:type="dcterms:W3CDTF">2020-03-12T09:24:47Z</dcterms:modified>
</cp:coreProperties>
</file>