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800" yWindow="-1140" windowWidth="17970" windowHeight="10935" activeTab="1"/>
  </bookViews>
  <sheets>
    <sheet name="Rekapitulace" sheetId="2" r:id="rId1"/>
    <sheet name="Rozpočet" sheetId="9" r:id="rId2"/>
  </sheets>
  <definedNames>
    <definedName name="a" hidden="1">{"'List1'!$A$1:$J$73"}</definedName>
    <definedName name="ArchivniCislo">#REF!</definedName>
    <definedName name="DatumDokonceni">#REF!</definedName>
    <definedName name="DeleniObjektu">#REF!</definedName>
    <definedName name="Format">#REF!</definedName>
    <definedName name="HIP">#REF!</definedName>
    <definedName name="HTML_CodePage" hidden="1">1250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hidden="1">{"'List1'!$A$1:$J$73"}</definedName>
    <definedName name="Meritko">#REF!</definedName>
    <definedName name="MIstoStavby">#REF!</definedName>
    <definedName name="NazevObjektu">#REF!</definedName>
    <definedName name="NazevZakazky">#REF!</definedName>
    <definedName name="Objednatel">#REF!</definedName>
    <definedName name="_xlnm.Print_Area" localSheetId="1">Rozpočet!$A$2:$G$81</definedName>
    <definedName name="Podkapitola">#REF!</definedName>
    <definedName name="RevDatum1">#REF!</definedName>
    <definedName name="RevDatum2">#REF!</definedName>
    <definedName name="RevDatum3">#REF!</definedName>
    <definedName name="RevDatum4">#REF!</definedName>
    <definedName name="RevDatum5">#REF!</definedName>
    <definedName name="RevDatum6">#REF!</definedName>
    <definedName name="RevPopis1">#REF!</definedName>
    <definedName name="RevPopis2">#REF!</definedName>
    <definedName name="RevPopis3">#REF!</definedName>
    <definedName name="RevPopis4">#REF!</definedName>
    <definedName name="RevPopis5">#REF!</definedName>
    <definedName name="RevPopis6">#REF!</definedName>
    <definedName name="RevVypracoval1">#REF!</definedName>
    <definedName name="RevVypracoval2">#REF!</definedName>
    <definedName name="RevVypracoval3">#REF!</definedName>
    <definedName name="RevVypracoval4">#REF!</definedName>
    <definedName name="RevVypracoval5">#REF!</definedName>
    <definedName name="RevVypracoval6">#REF!</definedName>
    <definedName name="soupis1" hidden="1">{"'List1'!$A$1:$J$73"}</definedName>
    <definedName name="Stupen">#REF!</definedName>
    <definedName name="V.Č.30103" hidden="1">{"'List1'!$A$1:$J$73"}</definedName>
    <definedName name="Vypracoval">#REF!</definedName>
    <definedName name="ZakazkaCislo">#REF!</definedName>
  </definedNames>
  <calcPr calcId="145621"/>
</workbook>
</file>

<file path=xl/calcChain.xml><?xml version="1.0" encoding="utf-8"?>
<calcChain xmlns="http://schemas.openxmlformats.org/spreadsheetml/2006/main">
  <c r="G38" i="9" l="1"/>
  <c r="G68" i="9"/>
  <c r="G19" i="9"/>
  <c r="G20" i="9"/>
  <c r="G49" i="9"/>
  <c r="G32" i="9"/>
  <c r="G22" i="9"/>
  <c r="G59" i="9"/>
  <c r="G74" i="9"/>
  <c r="G75" i="9"/>
  <c r="G76" i="9"/>
  <c r="G73" i="9"/>
  <c r="G71" i="9" s="1"/>
  <c r="G72" i="9"/>
  <c r="G80" i="9"/>
  <c r="G79" i="9"/>
  <c r="G47" i="9"/>
  <c r="G65" i="9"/>
  <c r="G66" i="9"/>
  <c r="G67" i="9"/>
  <c r="G69" i="9"/>
  <c r="G64" i="9"/>
  <c r="G63" i="9"/>
  <c r="G57" i="9"/>
  <c r="G60" i="9"/>
  <c r="G58" i="9"/>
  <c r="G56" i="9"/>
  <c r="G55" i="9"/>
  <c r="G52" i="9"/>
  <c r="G54" i="9"/>
  <c r="G53" i="9"/>
  <c r="G48" i="9"/>
  <c r="G46" i="9"/>
  <c r="G45" i="9"/>
  <c r="G44" i="9"/>
  <c r="G50" i="9"/>
  <c r="G43" i="9"/>
  <c r="G39" i="9"/>
  <c r="G40" i="9"/>
  <c r="G41" i="9"/>
  <c r="G42" i="9"/>
  <c r="G37" i="9"/>
  <c r="G36" i="9"/>
  <c r="G33" i="9"/>
  <c r="G31" i="9"/>
  <c r="G30" i="9"/>
  <c r="G29" i="9"/>
  <c r="G21" i="9"/>
  <c r="G26" i="9"/>
  <c r="G25" i="9" s="1"/>
  <c r="G23" i="9"/>
  <c r="G18" i="9"/>
  <c r="G17" i="9"/>
  <c r="G16" i="9"/>
  <c r="G15" i="9"/>
  <c r="G14" i="9"/>
  <c r="G13" i="9"/>
  <c r="G12" i="9"/>
  <c r="G11" i="9"/>
  <c r="G10" i="9" s="1"/>
  <c r="G8" i="9"/>
  <c r="G7" i="9"/>
  <c r="G6" i="9" s="1"/>
  <c r="G35" i="9" l="1"/>
  <c r="G28" i="9"/>
  <c r="G5" i="9" s="1"/>
  <c r="C5" i="2" s="1"/>
  <c r="C8" i="2" s="1"/>
  <c r="C11" i="2" s="1"/>
  <c r="G62" i="9"/>
  <c r="G78" i="9"/>
  <c r="C12" i="2" l="1"/>
  <c r="C14" i="2" s="1"/>
  <c r="C16" i="2" s="1"/>
  <c r="C18" i="2" s="1"/>
</calcChain>
</file>

<file path=xl/sharedStrings.xml><?xml version="1.0" encoding="utf-8"?>
<sst xmlns="http://schemas.openxmlformats.org/spreadsheetml/2006/main" count="146" uniqueCount="91">
  <si>
    <t>Popis</t>
  </si>
  <si>
    <t>Celkem</t>
  </si>
  <si>
    <t>P.Č.</t>
  </si>
  <si>
    <t>Kód položky</t>
  </si>
  <si>
    <t>MJ</t>
  </si>
  <si>
    <t>Množství celkem</t>
  </si>
  <si>
    <t>Cena jednotková</t>
  </si>
  <si>
    <t>Cena celkem</t>
  </si>
  <si>
    <t>Zemní práce</t>
  </si>
  <si>
    <t>m3</t>
  </si>
  <si>
    <t>Svislé a kompletní konstrukce</t>
  </si>
  <si>
    <t>Bourání konstrukcí a demontáže</t>
  </si>
  <si>
    <t>ks</t>
  </si>
  <si>
    <t>odkopy a zpětné zásypy okolo objektu</t>
  </si>
  <si>
    <t>m2</t>
  </si>
  <si>
    <t>vybourání beton. okapových chodníků a betonového žlabu</t>
  </si>
  <si>
    <t>rozebrání chodníků</t>
  </si>
  <si>
    <t>vybourání podlah v tl. 150 mm</t>
  </si>
  <si>
    <t>odsekání obkladů ze stěn</t>
  </si>
  <si>
    <t>rozebrání poškozených podhledů</t>
  </si>
  <si>
    <t>JTÚ, osetí travou</t>
  </si>
  <si>
    <t>odsekání poškozené omítky vnitřní</t>
  </si>
  <si>
    <t xml:space="preserve">dozdívky a zapravení otvorů </t>
  </si>
  <si>
    <t>Úpravy povrchů vnější</t>
  </si>
  <si>
    <t>mb</t>
  </si>
  <si>
    <t>lešení kozové výšky do 1,5 m vč. pronájmu na 1 měsíc</t>
  </si>
  <si>
    <t>zateplení fasády kontaktním zateplovacím systémem (ETICS) s izolantem tl. 120 mm, vč. povrchové úpravy tenkorstvou silikonovou omítkou, vč. přípravy podkladu.</t>
  </si>
  <si>
    <t>zateplení soklu xps polystyrénem tl. 100 mm vč. mozaikové omítky</t>
  </si>
  <si>
    <t>zateplení základů xps polystyrénem tl. 100 mm vč. nopové folie</t>
  </si>
  <si>
    <t>nátěry střešní krytiny a kovových prvků na fasádě</t>
  </si>
  <si>
    <t>demontáž oken a vnějších dveří, žebříku</t>
  </si>
  <si>
    <t>Úpravy povrchů vnitřní</t>
  </si>
  <si>
    <t>omítka jádrová</t>
  </si>
  <si>
    <t>omítka štuková všech vnitřních stěn</t>
  </si>
  <si>
    <t>nový hladký sádrokartonový podhled vč. parotěsné folie</t>
  </si>
  <si>
    <t>nový hladký sádrokartonový podhled - umývárna vč. parotěsné f.</t>
  </si>
  <si>
    <t>podlaha - skladba P1 vč. navazujících soklíků</t>
  </si>
  <si>
    <t>podlaha - skladba P2  vč. navazujících soklíků</t>
  </si>
  <si>
    <t>podlaha - skladba P3  vč. navazujících soklíků</t>
  </si>
  <si>
    <t>podlaha - skladba P4  vč. navazujících soklíků</t>
  </si>
  <si>
    <t>keramický obklad stěn</t>
  </si>
  <si>
    <t xml:space="preserve">hydroizolační stěrka pod obklad </t>
  </si>
  <si>
    <t>malba stěn a stropů vč. přípravy podkladu</t>
  </si>
  <si>
    <t>nátěry kovových konstrukcí vnitřních (zárubně, …)</t>
  </si>
  <si>
    <t>Výplně otvorů, příslušenství</t>
  </si>
  <si>
    <t>zákryt - Z3</t>
  </si>
  <si>
    <t>Klempířské prvky</t>
  </si>
  <si>
    <t>oplechování parapetu - K1</t>
  </si>
  <si>
    <t>lemování stěny - K2</t>
  </si>
  <si>
    <t>oplechování atiky - K3</t>
  </si>
  <si>
    <t>lemování prostupů ZTI, VZT</t>
  </si>
  <si>
    <t>nové odvětrání v pozici původních komínů</t>
  </si>
  <si>
    <t>oprava střechy po demontovaných prvcích (komíny, výlez)</t>
  </si>
  <si>
    <t>nátěry dřevěných konstrukcí vnitřních (dveře …)</t>
  </si>
  <si>
    <t>vyčištění budov</t>
  </si>
  <si>
    <t>Dokončovací práce, ostatní</t>
  </si>
  <si>
    <t>Přesun hmot</t>
  </si>
  <si>
    <t>kpl.</t>
  </si>
  <si>
    <t>Zpevněné plochy , komunikace</t>
  </si>
  <si>
    <t>okno plastové - O1 vč. osazení</t>
  </si>
  <si>
    <t>okno plastové - O2 vč. osazení</t>
  </si>
  <si>
    <t>okno plastové - O3 vč. osazení</t>
  </si>
  <si>
    <t>dveře plastové - D1 vč. osazení</t>
  </si>
  <si>
    <t>přestřešení u vrat - Z1 vč. osazení</t>
  </si>
  <si>
    <t>vrata dvoukřídlová, kovová - Z2 vč. osazení</t>
  </si>
  <si>
    <t>okapový chodník okolo objektu z bet dl. 500/500/50 do štěrkového lože</t>
  </si>
  <si>
    <t>chodník podél objektu - 1 x betonový obrubník</t>
  </si>
  <si>
    <t>přístupový chodník vč. beton. stupně</t>
  </si>
  <si>
    <t>betonový žlab z prefa tvarovek uložených do betonu</t>
  </si>
  <si>
    <t>úprava vjezdu do nových vrat - betonový nájezd</t>
  </si>
  <si>
    <t>mřížka - Z4</t>
  </si>
  <si>
    <t>přesun sutě a uložení na skládku</t>
  </si>
  <si>
    <t>t</t>
  </si>
  <si>
    <t>bourání komínů nad střechou vč, zaslepení průduchu</t>
  </si>
  <si>
    <t xml:space="preserve">nátěr dřevěného podbití římsy </t>
  </si>
  <si>
    <t>Kód</t>
  </si>
  <si>
    <t>Stavební část</t>
  </si>
  <si>
    <t>ZTI</t>
  </si>
  <si>
    <t>Silnoproudé rozvody a uzemění</t>
  </si>
  <si>
    <t>Základní rozpočtové náklady celkem</t>
  </si>
  <si>
    <t>Náklady na umístění stavby</t>
  </si>
  <si>
    <t>Celkové náklady</t>
  </si>
  <si>
    <t>DPH 21%</t>
  </si>
  <si>
    <t>CENA S DPH CELKEM</t>
  </si>
  <si>
    <t xml:space="preserve"> - zařízení staveniště (2%)</t>
  </si>
  <si>
    <t xml:space="preserve"> - provozní vlivy (3%)</t>
  </si>
  <si>
    <t>vybourání příčky, otvoru pro vrata, větracích otvorů ve štítech, osazení překladů nad vrata</t>
  </si>
  <si>
    <t>ochranný nástřik dřevěných konstrukcí krovu</t>
  </si>
  <si>
    <t>demontáž tepelné izolace stropu</t>
  </si>
  <si>
    <t>demontáž stávajících klemp. prvků (parapety, atika)</t>
  </si>
  <si>
    <t>zateplení stropu rohožemi z min. vaty v tl. 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</si>
</sst>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K_č_-;\-* #,##0\ _K_č_-;_-* &quot;-&quot;\ _K_č_-;_-@_-"/>
    <numFmt numFmtId="164" formatCode="#,##0.000"/>
    <numFmt numFmtId="165" formatCode="#,##0;\-#,##0"/>
    <numFmt numFmtId="166" formatCode="####;\-####"/>
    <numFmt numFmtId="167" formatCode="#,##0.00;\-#,##0.00"/>
  </numFmts>
  <fonts count="20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8"/>
      <name val="Arial"/>
      <family val="2"/>
      <charset val="238"/>
    </font>
    <font>
      <sz val="7"/>
      <name val="Arial CE"/>
      <charset val="238"/>
    </font>
    <font>
      <b/>
      <sz val="8"/>
      <color indexed="10"/>
      <name val="Arial CE"/>
      <charset val="238"/>
    </font>
    <font>
      <sz val="8"/>
      <color indexed="10"/>
      <name val="MS Sans Serif"/>
      <family val="2"/>
      <charset val="238"/>
    </font>
    <font>
      <sz val="8"/>
      <name val="Arial"/>
      <family val="2"/>
    </font>
    <font>
      <sz val="10"/>
      <name val="Helv"/>
      <charset val="238"/>
    </font>
    <font>
      <b/>
      <sz val="8"/>
      <name val="Arial CE"/>
      <charset val="110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color indexed="10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41" fontId="2" fillId="0" borderId="0" applyFont="0" applyFill="0" applyBorder="0" applyAlignment="0" applyProtection="0"/>
    <xf numFmtId="0" fontId="1" fillId="0" borderId="0"/>
    <xf numFmtId="0" fontId="11" fillId="0" borderId="0"/>
  </cellStyleXfs>
  <cellXfs count="120">
    <xf numFmtId="0" fontId="0" fillId="0" borderId="0" xfId="0"/>
    <xf numFmtId="0" fontId="0" fillId="3" borderId="0" xfId="0" applyFill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center" vertical="center" shrinkToFit="1"/>
    </xf>
    <xf numFmtId="0" fontId="5" fillId="4" borderId="1" xfId="0" applyFont="1" applyFill="1" applyBorder="1" applyAlignment="1" applyProtection="1">
      <alignment horizontal="center" vertical="center" wrapText="1"/>
    </xf>
    <xf numFmtId="164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center" vertical="center"/>
    </xf>
    <xf numFmtId="164" fontId="7" fillId="2" borderId="0" xfId="0" applyNumberFormat="1" applyFont="1" applyFill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horizontal="left" vertical="center"/>
    </xf>
    <xf numFmtId="165" fontId="8" fillId="3" borderId="0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Border="1" applyAlignment="1" applyProtection="1">
      <alignment horizontal="center" vertical="center" wrapText="1"/>
      <protection locked="0"/>
    </xf>
    <xf numFmtId="164" fontId="8" fillId="3" borderId="0" xfId="0" applyNumberFormat="1" applyFont="1" applyFill="1" applyBorder="1" applyAlignment="1" applyProtection="1">
      <alignment horizontal="right" vertical="center"/>
      <protection locked="0"/>
    </xf>
    <xf numFmtId="4" fontId="8" fillId="3" borderId="0" xfId="0" applyNumberFormat="1" applyFont="1" applyFill="1" applyBorder="1" applyAlignment="1" applyProtection="1">
      <alignment horizontal="right" vertical="center"/>
      <protection locked="0"/>
    </xf>
    <xf numFmtId="4" fontId="8" fillId="3" borderId="0" xfId="0" applyNumberFormat="1" applyFont="1" applyFill="1" applyBorder="1" applyAlignment="1" applyProtection="1">
      <alignment horizontal="right" vertical="center"/>
    </xf>
    <xf numFmtId="0" fontId="9" fillId="3" borderId="0" xfId="0" applyFont="1" applyFill="1" applyAlignment="1" applyProtection="1">
      <alignment horizontal="left" vertical="center"/>
      <protection locked="0"/>
    </xf>
    <xf numFmtId="165" fontId="4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3" xfId="0" applyNumberFormat="1" applyFont="1" applyFill="1" applyBorder="1" applyAlignment="1" applyProtection="1">
      <alignment horizontal="left" vertical="center" wrapText="1"/>
      <protection locked="0"/>
    </xf>
    <xf numFmtId="0" fontId="4" fillId="3" borderId="3" xfId="0" applyFont="1" applyFill="1" applyBorder="1" applyAlignment="1" applyProtection="1">
      <alignment horizontal="left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164" fontId="4" fillId="3" borderId="3" xfId="0" applyNumberFormat="1" applyFont="1" applyFill="1" applyBorder="1" applyAlignment="1" applyProtection="1">
      <alignment horizontal="right" vertical="center"/>
      <protection locked="0"/>
    </xf>
    <xf numFmtId="4" fontId="4" fillId="3" borderId="3" xfId="0" applyNumberFormat="1" applyFont="1" applyFill="1" applyBorder="1" applyAlignment="1" applyProtection="1">
      <alignment horizontal="right" vertical="center"/>
      <protection locked="0"/>
    </xf>
    <xf numFmtId="4" fontId="4" fillId="3" borderId="3" xfId="0" applyNumberFormat="1" applyFont="1" applyFill="1" applyBorder="1" applyAlignment="1" applyProtection="1">
      <alignment horizontal="right" vertical="center"/>
    </xf>
    <xf numFmtId="165" fontId="3" fillId="3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left" vertical="center"/>
    </xf>
    <xf numFmtId="165" fontId="3" fillId="3" borderId="6" xfId="0" applyNumberFormat="1" applyFont="1" applyFill="1" applyBorder="1" applyAlignment="1" applyProtection="1">
      <alignment horizontal="center" vertical="center"/>
      <protection locked="0"/>
    </xf>
    <xf numFmtId="49" fontId="6" fillId="0" borderId="7" xfId="0" applyNumberFormat="1" applyFont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left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164" fontId="3" fillId="3" borderId="9" xfId="0" applyNumberFormat="1" applyFont="1" applyFill="1" applyBorder="1" applyAlignment="1" applyProtection="1">
      <alignment horizontal="right" vertical="center"/>
      <protection locked="0"/>
    </xf>
    <xf numFmtId="4" fontId="3" fillId="3" borderId="10" xfId="0" applyNumberFormat="1" applyFont="1" applyFill="1" applyBorder="1" applyAlignment="1" applyProtection="1">
      <alignment horizontal="right" vertical="center"/>
      <protection locked="0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left" vertical="center"/>
    </xf>
    <xf numFmtId="4" fontId="3" fillId="3" borderId="9" xfId="0" applyNumberFormat="1" applyFont="1" applyFill="1" applyBorder="1" applyAlignment="1" applyProtection="1">
      <alignment horizontal="right" vertical="center"/>
      <protection locked="0"/>
    </xf>
    <xf numFmtId="0" fontId="6" fillId="0" borderId="9" xfId="0" applyFont="1" applyFill="1" applyBorder="1" applyAlignment="1" applyProtection="1">
      <alignment horizontal="left"/>
    </xf>
    <xf numFmtId="165" fontId="3" fillId="3" borderId="12" xfId="0" applyNumberFormat="1" applyFont="1" applyFill="1" applyBorder="1" applyAlignment="1" applyProtection="1">
      <alignment horizontal="center" vertical="center"/>
      <protection locked="0"/>
    </xf>
    <xf numFmtId="165" fontId="3" fillId="3" borderId="13" xfId="0" applyNumberFormat="1" applyFont="1" applyFill="1" applyBorder="1" applyAlignment="1" applyProtection="1">
      <alignment horizontal="center" vertical="center"/>
      <protection locked="0"/>
    </xf>
    <xf numFmtId="164" fontId="3" fillId="3" borderId="10" xfId="0" applyNumberFormat="1" applyFont="1" applyFill="1" applyBorder="1" applyAlignment="1" applyProtection="1">
      <alignment horizontal="right" vertical="center"/>
      <protection locked="0"/>
    </xf>
    <xf numFmtId="4" fontId="10" fillId="0" borderId="9" xfId="0" applyNumberFormat="1" applyFont="1" applyFill="1" applyBorder="1" applyAlignment="1" applyProtection="1">
      <alignment horizontal="right" vertical="center"/>
    </xf>
    <xf numFmtId="165" fontId="3" fillId="3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3" xfId="3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wrapText="1"/>
    </xf>
    <xf numFmtId="164" fontId="3" fillId="3" borderId="3" xfId="0" applyNumberFormat="1" applyFont="1" applyFill="1" applyBorder="1" applyAlignment="1" applyProtection="1">
      <alignment horizontal="right" vertical="center"/>
      <protection locked="0"/>
    </xf>
    <xf numFmtId="4" fontId="3" fillId="3" borderId="3" xfId="0" applyNumberFormat="1" applyFont="1" applyFill="1" applyBorder="1" applyAlignment="1" applyProtection="1">
      <alignment horizontal="right" vertical="center"/>
    </xf>
    <xf numFmtId="165" fontId="3" fillId="3" borderId="14" xfId="0" applyNumberFormat="1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164" fontId="3" fillId="3" borderId="15" xfId="0" applyNumberFormat="1" applyFont="1" applyFill="1" applyBorder="1" applyAlignment="1" applyProtection="1">
      <alignment horizontal="right" vertical="center"/>
      <protection locked="0"/>
    </xf>
    <xf numFmtId="4" fontId="3" fillId="3" borderId="15" xfId="0" applyNumberFormat="1" applyFont="1" applyFill="1" applyBorder="1" applyAlignment="1" applyProtection="1">
      <alignment horizontal="right" vertical="center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left"/>
    </xf>
    <xf numFmtId="164" fontId="3" fillId="3" borderId="11" xfId="0" applyNumberFormat="1" applyFont="1" applyFill="1" applyBorder="1" applyAlignment="1" applyProtection="1">
      <alignment horizontal="right" vertical="center"/>
      <protection locked="0"/>
    </xf>
    <xf numFmtId="4" fontId="3" fillId="3" borderId="11" xfId="0" applyNumberFormat="1" applyFont="1" applyFill="1" applyBorder="1" applyAlignment="1" applyProtection="1">
      <alignment horizontal="right" vertical="center"/>
      <protection locked="0"/>
    </xf>
    <xf numFmtId="16" fontId="3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7" xfId="0" applyFont="1" applyFill="1" applyBorder="1" applyAlignment="1" applyProtection="1">
      <alignment horizontal="center" vertical="center" wrapText="1"/>
      <protection locked="0"/>
    </xf>
    <xf numFmtId="0" fontId="0" fillId="3" borderId="0" xfId="0" applyFont="1" applyFill="1" applyAlignment="1" applyProtection="1">
      <alignment horizontal="left" vertical="center"/>
      <protection locked="0"/>
    </xf>
    <xf numFmtId="0" fontId="10" fillId="0" borderId="18" xfId="0" applyFont="1" applyFill="1" applyBorder="1" applyAlignment="1" applyProtection="1">
      <alignment horizontal="left"/>
    </xf>
    <xf numFmtId="0" fontId="10" fillId="0" borderId="19" xfId="0" applyFont="1" applyBorder="1" applyAlignment="1" applyProtection="1">
      <alignment horizontal="left"/>
    </xf>
    <xf numFmtId="0" fontId="10" fillId="0" borderId="9" xfId="0" applyFont="1" applyBorder="1" applyAlignment="1" applyProtection="1">
      <alignment horizontal="left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165" fontId="0" fillId="3" borderId="0" xfId="0" applyNumberFormat="1" applyFill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164" fontId="0" fillId="3" borderId="0" xfId="0" applyNumberFormat="1" applyFill="1" applyAlignment="1" applyProtection="1">
      <alignment horizontal="right" vertical="center"/>
      <protection locked="0"/>
    </xf>
    <xf numFmtId="4" fontId="0" fillId="3" borderId="0" xfId="0" applyNumberFormat="1" applyFill="1" applyAlignment="1" applyProtection="1">
      <alignment horizontal="right" vertical="center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164" fontId="3" fillId="0" borderId="19" xfId="0" applyNumberFormat="1" applyFont="1" applyFill="1" applyBorder="1" applyAlignment="1" applyProtection="1">
      <alignment horizontal="right" vertical="center"/>
      <protection locked="0"/>
    </xf>
    <xf numFmtId="4" fontId="3" fillId="0" borderId="19" xfId="0" applyNumberFormat="1" applyFont="1" applyFill="1" applyBorder="1" applyAlignment="1" applyProtection="1">
      <alignment horizontal="right" vertical="center"/>
      <protection locked="0"/>
    </xf>
    <xf numFmtId="49" fontId="6" fillId="0" borderId="7" xfId="0" applyNumberFormat="1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Fill="1" applyBorder="1" applyAlignment="1" applyProtection="1">
      <alignment horizontal="right" vertical="center"/>
      <protection locked="0"/>
    </xf>
    <xf numFmtId="4" fontId="3" fillId="0" borderId="10" xfId="0" applyNumberFormat="1" applyFont="1" applyFill="1" applyBorder="1" applyAlignment="1" applyProtection="1">
      <alignment horizontal="right" vertical="center"/>
      <protection locked="0"/>
    </xf>
    <xf numFmtId="49" fontId="6" fillId="0" borderId="9" xfId="0" applyNumberFormat="1" applyFont="1" applyFill="1" applyBorder="1" applyAlignment="1" applyProtection="1">
      <alignment horizontal="center" vertical="center"/>
    </xf>
    <xf numFmtId="165" fontId="3" fillId="3" borderId="20" xfId="0" applyNumberFormat="1" applyFont="1" applyFill="1" applyBorder="1" applyAlignment="1" applyProtection="1">
      <alignment horizontal="center" vertical="center"/>
      <protection locked="0"/>
    </xf>
    <xf numFmtId="0" fontId="3" fillId="3" borderId="18" xfId="0" applyFont="1" applyFill="1" applyBorder="1" applyAlignment="1" applyProtection="1">
      <alignment horizontal="center" vertical="center" wrapText="1"/>
      <protection locked="0"/>
    </xf>
    <xf numFmtId="0" fontId="3" fillId="3" borderId="18" xfId="0" applyFont="1" applyFill="1" applyBorder="1" applyAlignment="1" applyProtection="1">
      <alignment horizontal="left" vertical="center" wrapText="1"/>
      <protection locked="0"/>
    </xf>
    <xf numFmtId="164" fontId="3" fillId="3" borderId="18" xfId="0" applyNumberFormat="1" applyFont="1" applyFill="1" applyBorder="1" applyAlignment="1" applyProtection="1">
      <alignment horizontal="right" vertical="center"/>
      <protection locked="0"/>
    </xf>
    <xf numFmtId="4" fontId="3" fillId="3" borderId="18" xfId="0" applyNumberFormat="1" applyFont="1" applyFill="1" applyBorder="1" applyAlignment="1" applyProtection="1">
      <alignment horizontal="right" vertical="center"/>
      <protection locked="0"/>
    </xf>
    <xf numFmtId="0" fontId="13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 applyProtection="1">
      <alignment horizontal="center" vertical="center" wrapText="1"/>
      <protection locked="0"/>
    </xf>
    <xf numFmtId="0" fontId="14" fillId="0" borderId="3" xfId="3" applyFont="1" applyFill="1" applyBorder="1" applyAlignment="1">
      <alignment horizontal="left" vertical="center" wrapText="1"/>
    </xf>
    <xf numFmtId="0" fontId="10" fillId="0" borderId="19" xfId="0" applyFont="1" applyFill="1" applyBorder="1" applyAlignment="1" applyProtection="1">
      <alignment horizontal="left" wrapText="1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3" fillId="3" borderId="21" xfId="0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 applyProtection="1">
      <alignment horizontal="left" vertical="center" wrapText="1"/>
      <protection locked="0"/>
    </xf>
    <xf numFmtId="0" fontId="13" fillId="3" borderId="9" xfId="0" applyFont="1" applyFill="1" applyBorder="1" applyAlignment="1" applyProtection="1">
      <alignment horizontal="center" vertical="center" wrapText="1"/>
      <protection locked="0"/>
    </xf>
    <xf numFmtId="4" fontId="4" fillId="3" borderId="22" xfId="0" applyNumberFormat="1" applyFont="1" applyFill="1" applyBorder="1" applyAlignment="1" applyProtection="1">
      <alignment horizontal="right" vertical="center"/>
    </xf>
    <xf numFmtId="4" fontId="3" fillId="0" borderId="23" xfId="0" applyNumberFormat="1" applyFont="1" applyFill="1" applyBorder="1" applyAlignment="1" applyProtection="1">
      <alignment horizontal="right" vertical="center"/>
      <protection locked="0"/>
    </xf>
    <xf numFmtId="4" fontId="3" fillId="0" borderId="24" xfId="0" applyNumberFormat="1" applyFont="1" applyFill="1" applyBorder="1" applyAlignment="1" applyProtection="1">
      <alignment horizontal="right" vertical="center"/>
      <protection locked="0"/>
    </xf>
    <xf numFmtId="2" fontId="3" fillId="0" borderId="25" xfId="0" applyNumberFormat="1" applyFont="1" applyFill="1" applyBorder="1" applyAlignment="1" applyProtection="1">
      <alignment horizontal="right" vertical="center"/>
      <protection locked="0"/>
    </xf>
    <xf numFmtId="2" fontId="3" fillId="3" borderId="26" xfId="0" applyNumberFormat="1" applyFont="1" applyFill="1" applyBorder="1" applyAlignment="1" applyProtection="1">
      <alignment horizontal="right" vertical="center"/>
      <protection locked="0"/>
    </xf>
    <xf numFmtId="2" fontId="3" fillId="3" borderId="27" xfId="0" applyNumberFormat="1" applyFont="1" applyFill="1" applyBorder="1" applyAlignment="1" applyProtection="1">
      <alignment horizontal="right" vertical="center"/>
      <protection locked="0"/>
    </xf>
    <xf numFmtId="2" fontId="3" fillId="3" borderId="25" xfId="0" applyNumberFormat="1" applyFont="1" applyFill="1" applyBorder="1" applyAlignment="1" applyProtection="1">
      <alignment horizontal="right" vertical="center"/>
      <protection locked="0"/>
    </xf>
    <xf numFmtId="2" fontId="3" fillId="3" borderId="24" xfId="0" applyNumberFormat="1" applyFont="1" applyFill="1" applyBorder="1" applyAlignment="1" applyProtection="1">
      <alignment horizontal="right" vertical="center"/>
      <protection locked="0"/>
    </xf>
    <xf numFmtId="166" fontId="13" fillId="5" borderId="28" xfId="0" applyNumberFormat="1" applyFont="1" applyFill="1" applyBorder="1" applyAlignment="1" applyProtection="1">
      <alignment horizontal="center" vertical="center"/>
    </xf>
    <xf numFmtId="0" fontId="15" fillId="0" borderId="29" xfId="0" applyFont="1" applyBorder="1" applyAlignment="1" applyProtection="1">
      <alignment horizontal="left" vertical="center"/>
    </xf>
    <xf numFmtId="0" fontId="18" fillId="0" borderId="29" xfId="0" applyFont="1" applyBorder="1" applyAlignment="1" applyProtection="1">
      <alignment horizontal="left" vertical="center"/>
    </xf>
    <xf numFmtId="0" fontId="19" fillId="0" borderId="0" xfId="0" applyFont="1"/>
    <xf numFmtId="0" fontId="13" fillId="5" borderId="30" xfId="0" applyFont="1" applyFill="1" applyBorder="1" applyAlignment="1" applyProtection="1">
      <alignment horizontal="center" vertical="center" wrapText="1"/>
    </xf>
    <xf numFmtId="0" fontId="13" fillId="5" borderId="31" xfId="0" applyFont="1" applyFill="1" applyBorder="1" applyAlignment="1" applyProtection="1">
      <alignment horizontal="center" vertical="center" wrapText="1"/>
    </xf>
    <xf numFmtId="0" fontId="13" fillId="5" borderId="32" xfId="0" applyFont="1" applyFill="1" applyBorder="1" applyAlignment="1" applyProtection="1">
      <alignment horizontal="center" vertical="center" wrapText="1"/>
    </xf>
    <xf numFmtId="166" fontId="13" fillId="5" borderId="33" xfId="0" applyNumberFormat="1" applyFont="1" applyFill="1" applyBorder="1" applyAlignment="1" applyProtection="1">
      <alignment horizontal="center" vertical="center"/>
    </xf>
    <xf numFmtId="166" fontId="13" fillId="5" borderId="34" xfId="0" applyNumberFormat="1" applyFont="1" applyFill="1" applyBorder="1" applyAlignment="1" applyProtection="1">
      <alignment horizontal="center" vertical="center"/>
    </xf>
    <xf numFmtId="0" fontId="16" fillId="0" borderId="35" xfId="0" applyFont="1" applyBorder="1" applyAlignment="1" applyProtection="1">
      <alignment horizontal="center" vertical="center"/>
    </xf>
    <xf numFmtId="167" fontId="15" fillId="0" borderId="36" xfId="0" applyNumberFormat="1" applyFont="1" applyBorder="1" applyAlignment="1" applyProtection="1">
      <alignment horizontal="right" vertical="center"/>
    </xf>
    <xf numFmtId="167" fontId="18" fillId="0" borderId="36" xfId="0" applyNumberFormat="1" applyFont="1" applyBorder="1" applyAlignment="1" applyProtection="1">
      <alignment horizontal="right" vertical="center"/>
    </xf>
    <xf numFmtId="0" fontId="17" fillId="0" borderId="35" xfId="0" applyFont="1" applyBorder="1" applyAlignment="1" applyProtection="1">
      <alignment horizontal="center" vertical="center"/>
    </xf>
    <xf numFmtId="0" fontId="17" fillId="0" borderId="37" xfId="0" applyFont="1" applyBorder="1" applyAlignment="1" applyProtection="1">
      <alignment horizontal="center" vertical="center"/>
    </xf>
    <xf numFmtId="0" fontId="18" fillId="0" borderId="38" xfId="0" applyFont="1" applyBorder="1" applyAlignment="1" applyProtection="1">
      <alignment horizontal="left" vertical="center"/>
    </xf>
    <xf numFmtId="167" fontId="18" fillId="0" borderId="39" xfId="0" applyNumberFormat="1" applyFont="1" applyBorder="1" applyAlignment="1" applyProtection="1">
      <alignment horizontal="right" vertical="center"/>
    </xf>
    <xf numFmtId="0" fontId="17" fillId="6" borderId="40" xfId="0" applyFont="1" applyFill="1" applyBorder="1" applyAlignment="1" applyProtection="1">
      <alignment horizontal="center" vertical="center"/>
    </xf>
    <xf numFmtId="0" fontId="18" fillId="6" borderId="41" xfId="0" applyFont="1" applyFill="1" applyBorder="1" applyAlignment="1" applyProtection="1">
      <alignment horizontal="left" vertical="center"/>
    </xf>
    <xf numFmtId="167" fontId="18" fillId="6" borderId="42" xfId="0" applyNumberFormat="1" applyFont="1" applyFill="1" applyBorder="1" applyAlignment="1" applyProtection="1">
      <alignment horizontal="right" vertical="center"/>
    </xf>
    <xf numFmtId="49" fontId="18" fillId="0" borderId="29" xfId="0" applyNumberFormat="1" applyFont="1" applyBorder="1" applyAlignment="1" applyProtection="1">
      <alignment horizontal="left" vertical="center"/>
    </xf>
    <xf numFmtId="0" fontId="18" fillId="6" borderId="29" xfId="0" applyFont="1" applyFill="1" applyBorder="1" applyAlignment="1" applyProtection="1">
      <alignment horizontal="left" vertical="center"/>
    </xf>
    <xf numFmtId="167" fontId="18" fillId="6" borderId="36" xfId="0" applyNumberFormat="1" applyFont="1" applyFill="1" applyBorder="1" applyAlignment="1" applyProtection="1">
      <alignment horizontal="right" vertical="center"/>
    </xf>
    <xf numFmtId="0" fontId="0" fillId="0" borderId="43" xfId="0" applyBorder="1"/>
    <xf numFmtId="0" fontId="3" fillId="3" borderId="44" xfId="0" applyFont="1" applyFill="1" applyBorder="1" applyAlignment="1" applyProtection="1">
      <alignment horizontal="center" vertical="center" wrapText="1"/>
      <protection locked="0"/>
    </xf>
  </cellXfs>
  <cellStyles count="4">
    <cellStyle name="čárky [0]_KKKK" xfId="1"/>
    <cellStyle name="Normální" xfId="0" builtinId="0"/>
    <cellStyle name="normální 2" xfId="2"/>
    <cellStyle name="normální_002_ROZP_OCENENY_VV_upr08-2010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19"/>
  <sheetViews>
    <sheetView workbookViewId="0">
      <selection activeCell="H11" sqref="H11"/>
    </sheetView>
  </sheetViews>
  <sheetFormatPr defaultRowHeight="15"/>
  <cols>
    <col min="1" max="1" width="7.140625" customWidth="1"/>
    <col min="2" max="2" width="61.42578125" customWidth="1"/>
    <col min="3" max="3" width="28" customWidth="1"/>
  </cols>
  <sheetData>
    <row r="1" spans="1:3" ht="15.75" thickBot="1"/>
    <row r="2" spans="1:3">
      <c r="A2" s="100" t="s">
        <v>75</v>
      </c>
      <c r="B2" s="101" t="s">
        <v>0</v>
      </c>
      <c r="C2" s="102" t="s">
        <v>7</v>
      </c>
    </row>
    <row r="3" spans="1:3">
      <c r="A3" s="103">
        <v>1</v>
      </c>
      <c r="B3" s="96">
        <v>2</v>
      </c>
      <c r="C3" s="104">
        <v>3</v>
      </c>
    </row>
    <row r="4" spans="1:3">
      <c r="A4" s="105"/>
      <c r="B4" s="97"/>
      <c r="C4" s="106"/>
    </row>
    <row r="5" spans="1:3">
      <c r="A5" s="105"/>
      <c r="B5" s="98" t="s">
        <v>76</v>
      </c>
      <c r="C5" s="107">
        <f>Rozpočet!G5</f>
        <v>0</v>
      </c>
    </row>
    <row r="6" spans="1:3">
      <c r="A6" s="108"/>
      <c r="B6" s="98" t="s">
        <v>77</v>
      </c>
      <c r="C6" s="107"/>
    </row>
    <row r="7" spans="1:3">
      <c r="A7" s="108"/>
      <c r="B7" s="98" t="s">
        <v>78</v>
      </c>
      <c r="C7" s="107"/>
    </row>
    <row r="8" spans="1:3">
      <c r="A8" s="108"/>
      <c r="B8" s="116" t="s">
        <v>79</v>
      </c>
      <c r="C8" s="117">
        <f>C5+C6+C7</f>
        <v>0</v>
      </c>
    </row>
    <row r="9" spans="1:3">
      <c r="A9" s="108"/>
      <c r="B9" s="98"/>
      <c r="C9" s="107"/>
    </row>
    <row r="10" spans="1:3">
      <c r="A10" s="108"/>
      <c r="B10" s="98" t="s">
        <v>80</v>
      </c>
      <c r="C10" s="118"/>
    </row>
    <row r="11" spans="1:3">
      <c r="A11" s="108"/>
      <c r="B11" s="115" t="s">
        <v>84</v>
      </c>
      <c r="C11" s="107">
        <f>C8*0.02</f>
        <v>0</v>
      </c>
    </row>
    <row r="12" spans="1:3">
      <c r="A12" s="108"/>
      <c r="B12" s="115" t="s">
        <v>85</v>
      </c>
      <c r="C12" s="107">
        <f>C8*0.03</f>
        <v>0</v>
      </c>
    </row>
    <row r="13" spans="1:3">
      <c r="A13" s="108"/>
      <c r="B13" s="98"/>
      <c r="C13" s="107"/>
    </row>
    <row r="14" spans="1:3">
      <c r="A14" s="108"/>
      <c r="B14" s="116" t="s">
        <v>81</v>
      </c>
      <c r="C14" s="117">
        <f>C8+C11+C12</f>
        <v>0</v>
      </c>
    </row>
    <row r="15" spans="1:3">
      <c r="A15" s="108"/>
      <c r="B15" s="98"/>
      <c r="C15" s="107"/>
    </row>
    <row r="16" spans="1:3">
      <c r="A16" s="105"/>
      <c r="B16" s="98" t="s">
        <v>82</v>
      </c>
      <c r="C16" s="107">
        <f>C14*0.21</f>
        <v>0</v>
      </c>
    </row>
    <row r="17" spans="1:3" ht="15.75" thickBot="1">
      <c r="A17" s="109"/>
      <c r="B17" s="110"/>
      <c r="C17" s="111"/>
    </row>
    <row r="18" spans="1:3" ht="15.75" thickBot="1">
      <c r="A18" s="112"/>
      <c r="B18" s="113" t="s">
        <v>83</v>
      </c>
      <c r="C18" s="114">
        <f>C14+C16</f>
        <v>0</v>
      </c>
    </row>
    <row r="19" spans="1:3">
      <c r="B19" s="99"/>
      <c r="C19" s="99"/>
    </row>
  </sheetData>
  <phoneticPr fontId="0" type="noConversion"/>
  <pageMargins left="1.54" right="0.70866141732283472" top="0.78740157480314965" bottom="0.78740157480314965" header="0.31496062992125984" footer="0.31496062992125984"/>
  <pageSetup paperSize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1"/>
  <sheetViews>
    <sheetView tabSelected="1" zoomScaleNormal="100" zoomScaleSheetLayoutView="110" workbookViewId="0">
      <selection activeCell="L27" sqref="L27"/>
    </sheetView>
  </sheetViews>
  <sheetFormatPr defaultColWidth="9" defaultRowHeight="15"/>
  <cols>
    <col min="1" max="1" width="3.5703125" style="62" customWidth="1"/>
    <col min="2" max="2" width="12.85546875" style="63" customWidth="1"/>
    <col min="3" max="3" width="66.140625" style="63" customWidth="1"/>
    <col min="4" max="4" width="5.28515625" style="64" customWidth="1"/>
    <col min="5" max="5" width="11.5703125" style="65" customWidth="1"/>
    <col min="6" max="6" width="11" style="66" customWidth="1"/>
    <col min="7" max="7" width="15.85546875" style="66" customWidth="1"/>
    <col min="8" max="16384" width="9" style="57"/>
  </cols>
  <sheetData>
    <row r="2" spans="1:7" s="1" customFormat="1" ht="22.5">
      <c r="A2" s="2" t="s">
        <v>2</v>
      </c>
      <c r="B2" s="3" t="s">
        <v>3</v>
      </c>
      <c r="C2" s="3" t="s">
        <v>0</v>
      </c>
      <c r="D2" s="3" t="s">
        <v>4</v>
      </c>
      <c r="E2" s="4" t="s">
        <v>5</v>
      </c>
      <c r="F2" s="3" t="s">
        <v>6</v>
      </c>
      <c r="G2" s="3" t="s">
        <v>7</v>
      </c>
    </row>
    <row r="3" spans="1:7" s="1" customFormat="1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</row>
    <row r="4" spans="1:7" s="1" customFormat="1">
      <c r="A4" s="6"/>
      <c r="B4" s="6"/>
      <c r="C4" s="6"/>
      <c r="D4" s="7"/>
      <c r="E4" s="8"/>
      <c r="F4" s="9"/>
      <c r="G4" s="9"/>
    </row>
    <row r="5" spans="1:7" s="16" customFormat="1" ht="12" thickBot="1">
      <c r="A5" s="10"/>
      <c r="B5" s="11"/>
      <c r="C5" s="11" t="s">
        <v>1</v>
      </c>
      <c r="D5" s="12"/>
      <c r="E5" s="13"/>
      <c r="F5" s="14"/>
      <c r="G5" s="15">
        <f>SUBTOTAL(9,G6:G81)</f>
        <v>0</v>
      </c>
    </row>
    <row r="6" spans="1:7" s="1" customFormat="1" ht="15.75" thickBot="1">
      <c r="A6" s="17"/>
      <c r="B6" s="18">
        <v>1</v>
      </c>
      <c r="C6" s="19" t="s">
        <v>8</v>
      </c>
      <c r="D6" s="20"/>
      <c r="E6" s="21"/>
      <c r="F6" s="22"/>
      <c r="G6" s="88">
        <f>SUBTOTAL(9,G7:G9)</f>
        <v>0</v>
      </c>
    </row>
    <row r="7" spans="1:7" s="1" customFormat="1">
      <c r="A7" s="24"/>
      <c r="B7" s="67"/>
      <c r="C7" s="25" t="s">
        <v>13</v>
      </c>
      <c r="D7" s="67" t="s">
        <v>9</v>
      </c>
      <c r="E7" s="68">
        <v>40</v>
      </c>
      <c r="F7" s="69"/>
      <c r="G7" s="89">
        <f>E7*F7</f>
        <v>0</v>
      </c>
    </row>
    <row r="8" spans="1:7" s="1" customFormat="1">
      <c r="A8" s="26"/>
      <c r="B8" s="70"/>
      <c r="C8" s="28" t="s">
        <v>20</v>
      </c>
      <c r="D8" s="71" t="s">
        <v>14</v>
      </c>
      <c r="E8" s="72">
        <v>300</v>
      </c>
      <c r="F8" s="73"/>
      <c r="G8" s="90">
        <f>E8*F8</f>
        <v>0</v>
      </c>
    </row>
    <row r="9" spans="1:7" s="1" customFormat="1" ht="15.75" thickBot="1">
      <c r="A9" s="38"/>
      <c r="B9" s="74"/>
      <c r="C9" s="37"/>
      <c r="D9" s="71"/>
      <c r="E9" s="72"/>
      <c r="F9" s="73"/>
      <c r="G9" s="91"/>
    </row>
    <row r="10" spans="1:7" s="1" customFormat="1" ht="15.75" thickBot="1">
      <c r="A10" s="17"/>
      <c r="B10" s="18">
        <v>2</v>
      </c>
      <c r="C10" s="19" t="s">
        <v>11</v>
      </c>
      <c r="D10" s="20"/>
      <c r="E10" s="21"/>
      <c r="F10" s="23"/>
      <c r="G10" s="88">
        <f>SUBTOTAL(9,G11:G24)</f>
        <v>0</v>
      </c>
    </row>
    <row r="11" spans="1:7" s="1" customFormat="1">
      <c r="A11" s="38"/>
      <c r="B11" s="34"/>
      <c r="C11" s="35" t="s">
        <v>30</v>
      </c>
      <c r="D11" s="29" t="s">
        <v>12</v>
      </c>
      <c r="E11" s="30">
        <v>13</v>
      </c>
      <c r="F11" s="36"/>
      <c r="G11" s="89">
        <f>E11*F11</f>
        <v>0</v>
      </c>
    </row>
    <row r="12" spans="1:7" s="1" customFormat="1">
      <c r="A12" s="39"/>
      <c r="B12" s="27"/>
      <c r="C12" s="28" t="s">
        <v>86</v>
      </c>
      <c r="D12" s="29" t="s">
        <v>14</v>
      </c>
      <c r="E12" s="30">
        <v>11</v>
      </c>
      <c r="F12" s="31"/>
      <c r="G12" s="90">
        <f>E12*F12</f>
        <v>0</v>
      </c>
    </row>
    <row r="13" spans="1:7" s="1" customFormat="1">
      <c r="A13" s="38"/>
      <c r="B13" s="32"/>
      <c r="C13" s="37" t="s">
        <v>15</v>
      </c>
      <c r="D13" s="29" t="s">
        <v>14</v>
      </c>
      <c r="E13" s="30">
        <v>26</v>
      </c>
      <c r="F13" s="31"/>
      <c r="G13" s="90">
        <f t="shared" ref="G13:G23" si="0">E13*F13</f>
        <v>0</v>
      </c>
    </row>
    <row r="14" spans="1:7" s="1" customFormat="1">
      <c r="A14" s="39"/>
      <c r="B14" s="33"/>
      <c r="C14" s="37" t="s">
        <v>16</v>
      </c>
      <c r="D14" s="29" t="s">
        <v>14</v>
      </c>
      <c r="E14" s="30">
        <v>12</v>
      </c>
      <c r="F14" s="31"/>
      <c r="G14" s="90">
        <f t="shared" si="0"/>
        <v>0</v>
      </c>
    </row>
    <row r="15" spans="1:7" s="1" customFormat="1">
      <c r="A15" s="38"/>
      <c r="B15" s="27"/>
      <c r="C15" s="37" t="s">
        <v>17</v>
      </c>
      <c r="D15" s="29" t="s">
        <v>14</v>
      </c>
      <c r="E15" s="30">
        <v>105</v>
      </c>
      <c r="F15" s="31"/>
      <c r="G15" s="90">
        <f t="shared" si="0"/>
        <v>0</v>
      </c>
    </row>
    <row r="16" spans="1:7" s="1" customFormat="1">
      <c r="A16" s="39"/>
      <c r="B16" s="32"/>
      <c r="C16" s="37" t="s">
        <v>18</v>
      </c>
      <c r="D16" s="29" t="s">
        <v>14</v>
      </c>
      <c r="E16" s="40">
        <v>30</v>
      </c>
      <c r="F16" s="41"/>
      <c r="G16" s="90">
        <f t="shared" si="0"/>
        <v>0</v>
      </c>
    </row>
    <row r="17" spans="1:7" s="1" customFormat="1">
      <c r="A17" s="38"/>
      <c r="B17" s="33"/>
      <c r="C17" s="37" t="s">
        <v>73</v>
      </c>
      <c r="D17" s="29" t="s">
        <v>12</v>
      </c>
      <c r="E17" s="30">
        <v>2</v>
      </c>
      <c r="F17" s="31"/>
      <c r="G17" s="90">
        <f t="shared" si="0"/>
        <v>0</v>
      </c>
    </row>
    <row r="18" spans="1:7" s="1" customFormat="1">
      <c r="A18" s="39"/>
      <c r="B18" s="34"/>
      <c r="C18" s="35" t="s">
        <v>19</v>
      </c>
      <c r="D18" s="29" t="s">
        <v>14</v>
      </c>
      <c r="E18" s="30">
        <v>105</v>
      </c>
      <c r="F18" s="36"/>
      <c r="G18" s="90">
        <f t="shared" si="0"/>
        <v>0</v>
      </c>
    </row>
    <row r="19" spans="1:7" s="1" customFormat="1">
      <c r="A19" s="39"/>
      <c r="B19" s="119"/>
      <c r="C19" s="35" t="s">
        <v>88</v>
      </c>
      <c r="D19" s="80" t="s">
        <v>14</v>
      </c>
      <c r="E19" s="30">
        <v>120</v>
      </c>
      <c r="F19" s="36"/>
      <c r="G19" s="90">
        <f t="shared" si="0"/>
        <v>0</v>
      </c>
    </row>
    <row r="20" spans="1:7" s="1" customFormat="1">
      <c r="A20" s="38"/>
      <c r="B20" s="27"/>
      <c r="C20" s="37" t="s">
        <v>21</v>
      </c>
      <c r="D20" s="80" t="s">
        <v>14</v>
      </c>
      <c r="E20" s="30">
        <v>160</v>
      </c>
      <c r="F20" s="36"/>
      <c r="G20" s="90">
        <f t="shared" si="0"/>
        <v>0</v>
      </c>
    </row>
    <row r="21" spans="1:7" s="1" customFormat="1">
      <c r="A21" s="39"/>
      <c r="B21" s="27"/>
      <c r="C21" s="37" t="s">
        <v>21</v>
      </c>
      <c r="D21" s="80" t="s">
        <v>14</v>
      </c>
      <c r="E21" s="30">
        <v>10</v>
      </c>
      <c r="F21" s="36"/>
      <c r="G21" s="90">
        <f>E21*F21</f>
        <v>0</v>
      </c>
    </row>
    <row r="22" spans="1:7" s="1" customFormat="1">
      <c r="A22" s="39"/>
      <c r="B22" s="27"/>
      <c r="C22" s="37" t="s">
        <v>25</v>
      </c>
      <c r="D22" s="80" t="s">
        <v>24</v>
      </c>
      <c r="E22" s="30">
        <v>50</v>
      </c>
      <c r="F22" s="36"/>
      <c r="G22" s="90">
        <f>E22*F22</f>
        <v>0</v>
      </c>
    </row>
    <row r="23" spans="1:7" s="1" customFormat="1">
      <c r="A23" s="39"/>
      <c r="B23" s="32"/>
      <c r="C23" s="37" t="s">
        <v>71</v>
      </c>
      <c r="D23" s="80" t="s">
        <v>72</v>
      </c>
      <c r="E23" s="30">
        <v>22</v>
      </c>
      <c r="F23" s="36"/>
      <c r="G23" s="90">
        <f t="shared" si="0"/>
        <v>0</v>
      </c>
    </row>
    <row r="24" spans="1:7" s="1" customFormat="1" ht="15.75" thickBot="1">
      <c r="A24" s="39"/>
      <c r="B24" s="27"/>
      <c r="C24" s="37"/>
      <c r="D24" s="29"/>
      <c r="E24" s="30"/>
      <c r="F24" s="36"/>
      <c r="G24" s="92"/>
    </row>
    <row r="25" spans="1:7" s="1" customFormat="1" ht="15.75" thickBot="1">
      <c r="A25" s="42"/>
      <c r="B25" s="18">
        <v>3</v>
      </c>
      <c r="C25" s="43" t="s">
        <v>10</v>
      </c>
      <c r="D25" s="44"/>
      <c r="E25" s="45"/>
      <c r="F25" s="46"/>
      <c r="G25" s="88">
        <f>SUBTOTAL(9,G26:G27)</f>
        <v>0</v>
      </c>
    </row>
    <row r="26" spans="1:7" s="1" customFormat="1">
      <c r="A26" s="47"/>
      <c r="B26" s="48"/>
      <c r="C26" s="25" t="s">
        <v>22</v>
      </c>
      <c r="D26" s="81" t="s">
        <v>14</v>
      </c>
      <c r="E26" s="49">
        <v>4</v>
      </c>
      <c r="F26" s="50"/>
      <c r="G26" s="89">
        <f>E26*F26</f>
        <v>0</v>
      </c>
    </row>
    <row r="27" spans="1:7" s="1" customFormat="1" ht="15.75" thickBot="1">
      <c r="A27" s="38"/>
      <c r="B27" s="51"/>
      <c r="C27" s="25"/>
      <c r="D27" s="51"/>
      <c r="E27" s="30"/>
      <c r="F27" s="36"/>
      <c r="G27" s="90"/>
    </row>
    <row r="28" spans="1:7" s="1" customFormat="1" ht="15.75" thickBot="1">
      <c r="A28" s="42"/>
      <c r="B28" s="18">
        <v>4</v>
      </c>
      <c r="C28" s="82" t="s">
        <v>23</v>
      </c>
      <c r="D28" s="44"/>
      <c r="E28" s="45"/>
      <c r="F28" s="46"/>
      <c r="G28" s="88">
        <f>SUBTOTAL(9,G29:G34)</f>
        <v>0</v>
      </c>
    </row>
    <row r="29" spans="1:7" s="1" customFormat="1" ht="22.5">
      <c r="A29" s="39"/>
      <c r="B29" s="55"/>
      <c r="C29" s="83" t="s">
        <v>26</v>
      </c>
      <c r="D29" s="84" t="s">
        <v>14</v>
      </c>
      <c r="E29" s="53">
        <v>155</v>
      </c>
      <c r="F29" s="54"/>
      <c r="G29" s="89">
        <f>E29*F29</f>
        <v>0</v>
      </c>
    </row>
    <row r="30" spans="1:7" s="1" customFormat="1">
      <c r="A30" s="39"/>
      <c r="B30" s="55"/>
      <c r="C30" s="52" t="s">
        <v>27</v>
      </c>
      <c r="D30" s="84" t="s">
        <v>14</v>
      </c>
      <c r="E30" s="53">
        <v>25</v>
      </c>
      <c r="F30" s="54"/>
      <c r="G30" s="90">
        <f>E30*F30</f>
        <v>0</v>
      </c>
    </row>
    <row r="31" spans="1:7" s="1" customFormat="1">
      <c r="A31" s="39"/>
      <c r="B31" s="55"/>
      <c r="C31" s="52" t="s">
        <v>28</v>
      </c>
      <c r="D31" s="84" t="s">
        <v>14</v>
      </c>
      <c r="E31" s="53">
        <v>46</v>
      </c>
      <c r="F31" s="54"/>
      <c r="G31" s="90">
        <f>E31*F31</f>
        <v>0</v>
      </c>
    </row>
    <row r="32" spans="1:7" s="1" customFormat="1">
      <c r="A32" s="39"/>
      <c r="B32" s="55"/>
      <c r="C32" s="52" t="s">
        <v>74</v>
      </c>
      <c r="D32" s="84" t="s">
        <v>14</v>
      </c>
      <c r="E32" s="53">
        <v>18</v>
      </c>
      <c r="F32" s="54"/>
      <c r="G32" s="90">
        <f>E32*F32</f>
        <v>0</v>
      </c>
    </row>
    <row r="33" spans="1:7" s="1" customFormat="1">
      <c r="A33" s="39"/>
      <c r="B33" s="55"/>
      <c r="C33" s="52" t="s">
        <v>29</v>
      </c>
      <c r="D33" s="84" t="s">
        <v>14</v>
      </c>
      <c r="E33" s="53">
        <v>178</v>
      </c>
      <c r="F33" s="54"/>
      <c r="G33" s="90">
        <f>E33*F33</f>
        <v>0</v>
      </c>
    </row>
    <row r="34" spans="1:7" ht="15.75" thickBot="1">
      <c r="A34" s="39"/>
      <c r="B34" s="55"/>
      <c r="C34" s="58"/>
      <c r="D34" s="56"/>
      <c r="E34" s="53"/>
      <c r="F34" s="54"/>
      <c r="G34" s="94"/>
    </row>
    <row r="35" spans="1:7" ht="15.75" thickBot="1">
      <c r="A35" s="42"/>
      <c r="B35" s="18">
        <v>5</v>
      </c>
      <c r="C35" s="82" t="s">
        <v>31</v>
      </c>
      <c r="D35" s="44"/>
      <c r="E35" s="45"/>
      <c r="F35" s="46"/>
      <c r="G35" s="88">
        <f>SUBTOTAL(9,G36:G51)</f>
        <v>0</v>
      </c>
    </row>
    <row r="36" spans="1:7">
      <c r="A36" s="47"/>
      <c r="B36" s="55"/>
      <c r="C36" s="59" t="s">
        <v>32</v>
      </c>
      <c r="D36" s="85" t="s">
        <v>14</v>
      </c>
      <c r="E36" s="49">
        <v>170</v>
      </c>
      <c r="F36" s="50"/>
      <c r="G36" s="89">
        <f>E36*F36</f>
        <v>0</v>
      </c>
    </row>
    <row r="37" spans="1:7">
      <c r="A37" s="38"/>
      <c r="B37" s="55"/>
      <c r="C37" s="60" t="s">
        <v>33</v>
      </c>
      <c r="D37" s="80" t="s">
        <v>14</v>
      </c>
      <c r="E37" s="30">
        <v>320</v>
      </c>
      <c r="F37" s="36"/>
      <c r="G37" s="90">
        <f>E37*F37</f>
        <v>0</v>
      </c>
    </row>
    <row r="38" spans="1:7">
      <c r="A38" s="38"/>
      <c r="B38" s="55"/>
      <c r="C38" s="60" t="s">
        <v>90</v>
      </c>
      <c r="D38" s="80" t="s">
        <v>14</v>
      </c>
      <c r="E38" s="30">
        <v>115</v>
      </c>
      <c r="F38" s="36"/>
      <c r="G38" s="90">
        <f>E38*F38</f>
        <v>0</v>
      </c>
    </row>
    <row r="39" spans="1:7">
      <c r="A39" s="38"/>
      <c r="B39" s="55"/>
      <c r="C39" s="60" t="s">
        <v>34</v>
      </c>
      <c r="D39" s="80" t="s">
        <v>14</v>
      </c>
      <c r="E39" s="30">
        <v>98</v>
      </c>
      <c r="F39" s="36"/>
      <c r="G39" s="90">
        <f t="shared" ref="G39:G50" si="1">E39*F39</f>
        <v>0</v>
      </c>
    </row>
    <row r="40" spans="1:7" ht="15" customHeight="1">
      <c r="A40" s="38"/>
      <c r="B40" s="55"/>
      <c r="C40" s="60" t="s">
        <v>35</v>
      </c>
      <c r="D40" s="80" t="s">
        <v>14</v>
      </c>
      <c r="E40" s="30">
        <v>7</v>
      </c>
      <c r="F40" s="36"/>
      <c r="G40" s="90">
        <f t="shared" si="1"/>
        <v>0</v>
      </c>
    </row>
    <row r="41" spans="1:7" ht="15" customHeight="1">
      <c r="A41" s="38"/>
      <c r="B41" s="55"/>
      <c r="C41" s="60" t="s">
        <v>36</v>
      </c>
      <c r="D41" s="80" t="s">
        <v>14</v>
      </c>
      <c r="E41" s="30">
        <v>16</v>
      </c>
      <c r="F41" s="36"/>
      <c r="G41" s="90">
        <f t="shared" si="1"/>
        <v>0</v>
      </c>
    </row>
    <row r="42" spans="1:7" ht="15" customHeight="1">
      <c r="A42" s="38"/>
      <c r="B42" s="55"/>
      <c r="C42" s="60" t="s">
        <v>37</v>
      </c>
      <c r="D42" s="80" t="s">
        <v>14</v>
      </c>
      <c r="E42" s="30">
        <v>7</v>
      </c>
      <c r="F42" s="36"/>
      <c r="G42" s="90">
        <f t="shared" si="1"/>
        <v>0</v>
      </c>
    </row>
    <row r="43" spans="1:7" ht="15" customHeight="1">
      <c r="A43" s="38"/>
      <c r="B43" s="55"/>
      <c r="C43" s="60" t="s">
        <v>38</v>
      </c>
      <c r="D43" s="80" t="s">
        <v>14</v>
      </c>
      <c r="E43" s="30">
        <v>60</v>
      </c>
      <c r="F43" s="36"/>
      <c r="G43" s="90">
        <f t="shared" si="1"/>
        <v>0</v>
      </c>
    </row>
    <row r="44" spans="1:7" ht="15" customHeight="1">
      <c r="A44" s="38"/>
      <c r="B44" s="55"/>
      <c r="C44" s="60" t="s">
        <v>39</v>
      </c>
      <c r="D44" s="80" t="s">
        <v>14</v>
      </c>
      <c r="E44" s="30">
        <v>22</v>
      </c>
      <c r="F44" s="36"/>
      <c r="G44" s="90">
        <f t="shared" ref="G44:G49" si="2">E44*F44</f>
        <v>0</v>
      </c>
    </row>
    <row r="45" spans="1:7" ht="15" customHeight="1">
      <c r="A45" s="38"/>
      <c r="B45" s="55"/>
      <c r="C45" s="60" t="s">
        <v>40</v>
      </c>
      <c r="D45" s="80" t="s">
        <v>14</v>
      </c>
      <c r="E45" s="30">
        <v>60</v>
      </c>
      <c r="F45" s="36"/>
      <c r="G45" s="90">
        <f t="shared" si="2"/>
        <v>0</v>
      </c>
    </row>
    <row r="46" spans="1:7" ht="15" customHeight="1">
      <c r="A46" s="38"/>
      <c r="B46" s="55"/>
      <c r="C46" s="60" t="s">
        <v>41</v>
      </c>
      <c r="D46" s="80" t="s">
        <v>14</v>
      </c>
      <c r="E46" s="30">
        <v>17</v>
      </c>
      <c r="F46" s="36"/>
      <c r="G46" s="90">
        <f t="shared" si="2"/>
        <v>0</v>
      </c>
    </row>
    <row r="47" spans="1:7" ht="15" customHeight="1">
      <c r="A47" s="38"/>
      <c r="B47" s="55"/>
      <c r="C47" s="60" t="s">
        <v>53</v>
      </c>
      <c r="D47" s="80" t="s">
        <v>14</v>
      </c>
      <c r="E47" s="30">
        <v>10</v>
      </c>
      <c r="F47" s="36"/>
      <c r="G47" s="90">
        <f t="shared" si="2"/>
        <v>0</v>
      </c>
    </row>
    <row r="48" spans="1:7" ht="15" customHeight="1">
      <c r="A48" s="38"/>
      <c r="B48" s="55"/>
      <c r="C48" s="60" t="s">
        <v>43</v>
      </c>
      <c r="D48" s="80" t="s">
        <v>14</v>
      </c>
      <c r="E48" s="30">
        <v>10</v>
      </c>
      <c r="F48" s="36"/>
      <c r="G48" s="90">
        <f t="shared" si="2"/>
        <v>0</v>
      </c>
    </row>
    <row r="49" spans="1:7" ht="15" customHeight="1">
      <c r="A49" s="38"/>
      <c r="B49" s="55"/>
      <c r="C49" s="60" t="s">
        <v>42</v>
      </c>
      <c r="D49" s="80" t="s">
        <v>14</v>
      </c>
      <c r="E49" s="30">
        <v>430</v>
      </c>
      <c r="F49" s="36"/>
      <c r="G49" s="90">
        <f t="shared" si="2"/>
        <v>0</v>
      </c>
    </row>
    <row r="50" spans="1:7" ht="15" customHeight="1">
      <c r="A50" s="38"/>
      <c r="B50" s="51"/>
      <c r="C50" s="60" t="s">
        <v>87</v>
      </c>
      <c r="D50" s="80" t="s">
        <v>57</v>
      </c>
      <c r="E50" s="30">
        <v>1</v>
      </c>
      <c r="F50" s="36"/>
      <c r="G50" s="90">
        <f t="shared" si="1"/>
        <v>0</v>
      </c>
    </row>
    <row r="51" spans="1:7" ht="15.75" thickBot="1">
      <c r="A51" s="38"/>
      <c r="B51" s="51"/>
      <c r="C51" s="61"/>
      <c r="D51" s="51"/>
      <c r="E51" s="30"/>
      <c r="F51" s="36"/>
      <c r="G51" s="95"/>
    </row>
    <row r="52" spans="1:7" ht="15.75" thickBot="1">
      <c r="A52" s="42"/>
      <c r="B52" s="18">
        <v>6</v>
      </c>
      <c r="C52" s="82" t="s">
        <v>44</v>
      </c>
      <c r="D52" s="44"/>
      <c r="E52" s="45"/>
      <c r="F52" s="46"/>
      <c r="G52" s="88">
        <f>SUBTOTAL(9,G53:G61)</f>
        <v>0</v>
      </c>
    </row>
    <row r="53" spans="1:7">
      <c r="A53" s="47"/>
      <c r="B53" s="55"/>
      <c r="C53" s="59" t="s">
        <v>59</v>
      </c>
      <c r="D53" s="85" t="s">
        <v>12</v>
      </c>
      <c r="E53" s="49">
        <v>10</v>
      </c>
      <c r="F53" s="50"/>
      <c r="G53" s="89">
        <f>E53*F53</f>
        <v>0</v>
      </c>
    </row>
    <row r="54" spans="1:7">
      <c r="A54" s="38"/>
      <c r="B54" s="55"/>
      <c r="C54" s="86" t="s">
        <v>60</v>
      </c>
      <c r="D54" s="80" t="s">
        <v>12</v>
      </c>
      <c r="E54" s="30">
        <v>4</v>
      </c>
      <c r="F54" s="36"/>
      <c r="G54" s="90">
        <f t="shared" ref="G54:G60" si="3">E54*F54</f>
        <v>0</v>
      </c>
    </row>
    <row r="55" spans="1:7">
      <c r="A55" s="38"/>
      <c r="B55" s="55"/>
      <c r="C55" s="86" t="s">
        <v>61</v>
      </c>
      <c r="D55" s="80" t="s">
        <v>12</v>
      </c>
      <c r="E55" s="30">
        <v>1</v>
      </c>
      <c r="F55" s="36"/>
      <c r="G55" s="90">
        <f t="shared" si="3"/>
        <v>0</v>
      </c>
    </row>
    <row r="56" spans="1:7">
      <c r="A56" s="38"/>
      <c r="B56" s="55"/>
      <c r="C56" s="86" t="s">
        <v>62</v>
      </c>
      <c r="D56" s="80" t="s">
        <v>12</v>
      </c>
      <c r="E56" s="30">
        <v>1</v>
      </c>
      <c r="F56" s="36"/>
      <c r="G56" s="90">
        <f t="shared" si="3"/>
        <v>0</v>
      </c>
    </row>
    <row r="57" spans="1:7">
      <c r="A57" s="38"/>
      <c r="B57" s="55"/>
      <c r="C57" s="86" t="s">
        <v>63</v>
      </c>
      <c r="D57" s="80" t="s">
        <v>12</v>
      </c>
      <c r="E57" s="30">
        <v>1</v>
      </c>
      <c r="F57" s="36"/>
      <c r="G57" s="90">
        <f t="shared" si="3"/>
        <v>0</v>
      </c>
    </row>
    <row r="58" spans="1:7">
      <c r="A58" s="38"/>
      <c r="B58" s="51"/>
      <c r="C58" s="86" t="s">
        <v>64</v>
      </c>
      <c r="D58" s="80" t="s">
        <v>12</v>
      </c>
      <c r="E58" s="30">
        <v>1</v>
      </c>
      <c r="F58" s="36"/>
      <c r="G58" s="90">
        <f t="shared" si="3"/>
        <v>0</v>
      </c>
    </row>
    <row r="59" spans="1:7">
      <c r="A59" s="38"/>
      <c r="B59" s="51"/>
      <c r="C59" s="86" t="s">
        <v>45</v>
      </c>
      <c r="D59" s="80" t="s">
        <v>12</v>
      </c>
      <c r="E59" s="30">
        <v>1</v>
      </c>
      <c r="F59" s="36"/>
      <c r="G59" s="90">
        <f>E59*F59</f>
        <v>0</v>
      </c>
    </row>
    <row r="60" spans="1:7">
      <c r="A60" s="38"/>
      <c r="B60" s="51"/>
      <c r="C60" s="86" t="s">
        <v>70</v>
      </c>
      <c r="D60" s="80" t="s">
        <v>12</v>
      </c>
      <c r="E60" s="30">
        <v>2</v>
      </c>
      <c r="F60" s="36"/>
      <c r="G60" s="90">
        <f t="shared" si="3"/>
        <v>0</v>
      </c>
    </row>
    <row r="61" spans="1:7" ht="15.75" thickBot="1">
      <c r="A61" s="75"/>
      <c r="B61" s="76"/>
      <c r="C61" s="77"/>
      <c r="D61" s="76"/>
      <c r="E61" s="78"/>
      <c r="F61" s="79"/>
      <c r="G61" s="93"/>
    </row>
    <row r="62" spans="1:7" ht="15.75" thickBot="1">
      <c r="A62" s="42"/>
      <c r="B62" s="18">
        <v>7</v>
      </c>
      <c r="C62" s="82" t="s">
        <v>46</v>
      </c>
      <c r="D62" s="44"/>
      <c r="E62" s="45"/>
      <c r="F62" s="46"/>
      <c r="G62" s="88">
        <f>SUBTOTAL(9,G63:G70)</f>
        <v>0</v>
      </c>
    </row>
    <row r="63" spans="1:7">
      <c r="A63" s="47"/>
      <c r="B63" s="55"/>
      <c r="C63" s="59" t="s">
        <v>47</v>
      </c>
      <c r="D63" s="85" t="s">
        <v>24</v>
      </c>
      <c r="E63" s="49">
        <v>17</v>
      </c>
      <c r="F63" s="50"/>
      <c r="G63" s="89">
        <f t="shared" ref="G63:G69" si="4">E63*F63</f>
        <v>0</v>
      </c>
    </row>
    <row r="64" spans="1:7">
      <c r="A64" s="38"/>
      <c r="B64" s="55"/>
      <c r="C64" s="60" t="s">
        <v>48</v>
      </c>
      <c r="D64" s="80" t="s">
        <v>24</v>
      </c>
      <c r="E64" s="30">
        <v>3</v>
      </c>
      <c r="F64" s="36"/>
      <c r="G64" s="90">
        <f t="shared" si="4"/>
        <v>0</v>
      </c>
    </row>
    <row r="65" spans="1:7">
      <c r="A65" s="38"/>
      <c r="B65" s="55"/>
      <c r="C65" s="60" t="s">
        <v>49</v>
      </c>
      <c r="D65" s="80" t="s">
        <v>24</v>
      </c>
      <c r="E65" s="30">
        <v>21</v>
      </c>
      <c r="F65" s="36"/>
      <c r="G65" s="90">
        <f t="shared" si="4"/>
        <v>0</v>
      </c>
    </row>
    <row r="66" spans="1:7">
      <c r="A66" s="38"/>
      <c r="B66" s="55"/>
      <c r="C66" s="86" t="s">
        <v>50</v>
      </c>
      <c r="D66" s="87" t="s">
        <v>12</v>
      </c>
      <c r="E66" s="30">
        <v>5</v>
      </c>
      <c r="F66" s="36"/>
      <c r="G66" s="90">
        <f t="shared" si="4"/>
        <v>0</v>
      </c>
    </row>
    <row r="67" spans="1:7">
      <c r="A67" s="38"/>
      <c r="B67" s="51"/>
      <c r="C67" s="86" t="s">
        <v>52</v>
      </c>
      <c r="D67" s="87" t="s">
        <v>12</v>
      </c>
      <c r="E67" s="30">
        <v>3</v>
      </c>
      <c r="F67" s="36"/>
      <c r="G67" s="90">
        <f t="shared" si="4"/>
        <v>0</v>
      </c>
    </row>
    <row r="68" spans="1:7">
      <c r="A68" s="38"/>
      <c r="B68" s="51"/>
      <c r="C68" s="86" t="s">
        <v>51</v>
      </c>
      <c r="D68" s="87" t="s">
        <v>12</v>
      </c>
      <c r="E68" s="30">
        <v>2</v>
      </c>
      <c r="F68" s="36"/>
      <c r="G68" s="90">
        <f>E68*F68</f>
        <v>0</v>
      </c>
    </row>
    <row r="69" spans="1:7">
      <c r="A69" s="38"/>
      <c r="B69" s="51"/>
      <c r="C69" s="86" t="s">
        <v>89</v>
      </c>
      <c r="D69" s="87" t="s">
        <v>57</v>
      </c>
      <c r="E69" s="30">
        <v>1</v>
      </c>
      <c r="F69" s="36"/>
      <c r="G69" s="90">
        <f t="shared" si="4"/>
        <v>0</v>
      </c>
    </row>
    <row r="70" spans="1:7" ht="15.75" thickBot="1">
      <c r="A70" s="75"/>
      <c r="B70" s="76"/>
      <c r="C70" s="77"/>
      <c r="D70" s="76"/>
      <c r="E70" s="78"/>
      <c r="F70" s="79"/>
      <c r="G70" s="93"/>
    </row>
    <row r="71" spans="1:7" ht="15.75" thickBot="1">
      <c r="A71" s="42"/>
      <c r="B71" s="18">
        <v>8</v>
      </c>
      <c r="C71" s="82" t="s">
        <v>58</v>
      </c>
      <c r="D71" s="44"/>
      <c r="E71" s="45"/>
      <c r="F71" s="46"/>
      <c r="G71" s="88">
        <f>SUBTOTAL(9,G72:G77)</f>
        <v>0</v>
      </c>
    </row>
    <row r="72" spans="1:7">
      <c r="A72" s="47"/>
      <c r="B72" s="55"/>
      <c r="C72" s="59" t="s">
        <v>65</v>
      </c>
      <c r="D72" s="85" t="s">
        <v>24</v>
      </c>
      <c r="E72" s="49">
        <v>30</v>
      </c>
      <c r="F72" s="50"/>
      <c r="G72" s="89">
        <f>E72*F72</f>
        <v>0</v>
      </c>
    </row>
    <row r="73" spans="1:7">
      <c r="A73" s="38"/>
      <c r="B73" s="55"/>
      <c r="C73" s="60" t="s">
        <v>66</v>
      </c>
      <c r="D73" s="80" t="s">
        <v>24</v>
      </c>
      <c r="E73" s="30">
        <v>14.5</v>
      </c>
      <c r="F73" s="36"/>
      <c r="G73" s="90">
        <f>E73*F73</f>
        <v>0</v>
      </c>
    </row>
    <row r="74" spans="1:7">
      <c r="A74" s="38"/>
      <c r="B74" s="55"/>
      <c r="C74" s="60" t="s">
        <v>67</v>
      </c>
      <c r="D74" s="80" t="s">
        <v>24</v>
      </c>
      <c r="E74" s="30">
        <v>3.5</v>
      </c>
      <c r="F74" s="36"/>
      <c r="G74" s="90">
        <f>E74*F74</f>
        <v>0</v>
      </c>
    </row>
    <row r="75" spans="1:7">
      <c r="A75" s="38"/>
      <c r="B75" s="55"/>
      <c r="C75" s="86" t="s">
        <v>68</v>
      </c>
      <c r="D75" s="87" t="s">
        <v>24</v>
      </c>
      <c r="E75" s="30">
        <v>28</v>
      </c>
      <c r="F75" s="36"/>
      <c r="G75" s="90">
        <f>E75*F75</f>
        <v>0</v>
      </c>
    </row>
    <row r="76" spans="1:7">
      <c r="A76" s="38"/>
      <c r="B76" s="51"/>
      <c r="C76" s="86" t="s">
        <v>69</v>
      </c>
      <c r="D76" s="87" t="s">
        <v>12</v>
      </c>
      <c r="E76" s="30">
        <v>1</v>
      </c>
      <c r="F76" s="36"/>
      <c r="G76" s="90">
        <f>E76*F76</f>
        <v>0</v>
      </c>
    </row>
    <row r="77" spans="1:7" ht="15.75" thickBot="1">
      <c r="A77" s="75"/>
      <c r="B77" s="76"/>
      <c r="C77" s="77"/>
      <c r="D77" s="76"/>
      <c r="E77" s="78"/>
      <c r="F77" s="79"/>
      <c r="G77" s="93"/>
    </row>
    <row r="78" spans="1:7" ht="15.75" thickBot="1">
      <c r="A78" s="42"/>
      <c r="B78" s="18">
        <v>9</v>
      </c>
      <c r="C78" s="82" t="s">
        <v>55</v>
      </c>
      <c r="D78" s="44"/>
      <c r="E78" s="45"/>
      <c r="F78" s="46"/>
      <c r="G78" s="88">
        <f>SUBTOTAL(9,G79:G81)</f>
        <v>0</v>
      </c>
    </row>
    <row r="79" spans="1:7">
      <c r="A79" s="47"/>
      <c r="B79" s="55"/>
      <c r="C79" s="59" t="s">
        <v>54</v>
      </c>
      <c r="D79" s="85" t="s">
        <v>14</v>
      </c>
      <c r="E79" s="49">
        <v>105</v>
      </c>
      <c r="F79" s="50"/>
      <c r="G79" s="89">
        <f>E79*F79</f>
        <v>0</v>
      </c>
    </row>
    <row r="80" spans="1:7">
      <c r="A80" s="38"/>
      <c r="B80" s="55"/>
      <c r="C80" s="60" t="s">
        <v>56</v>
      </c>
      <c r="D80" s="80" t="s">
        <v>57</v>
      </c>
      <c r="E80" s="30">
        <v>1</v>
      </c>
      <c r="F80" s="36"/>
      <c r="G80" s="90">
        <f>E80*F80</f>
        <v>0</v>
      </c>
    </row>
    <row r="81" spans="1:7" ht="15.75" thickBot="1">
      <c r="A81" s="75"/>
      <c r="B81" s="76"/>
      <c r="C81" s="77"/>
      <c r="D81" s="76"/>
      <c r="E81" s="78"/>
      <c r="F81" s="79"/>
      <c r="G81" s="93"/>
    </row>
  </sheetData>
  <pageMargins left="0.7" right="0.7" top="0.78740157499999996" bottom="0.34" header="0.3" footer="0.1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Rozpočet</vt:lpstr>
      <vt:lpstr>Rozpočet!Oblast_tisku</vt:lpstr>
    </vt:vector>
  </TitlesOfParts>
  <Company>PIK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volek</dc:creator>
  <cp:lastModifiedBy>Hostek Petr</cp:lastModifiedBy>
  <cp:lastPrinted>2016-02-11T15:47:16Z</cp:lastPrinted>
  <dcterms:created xsi:type="dcterms:W3CDTF">2012-05-04T13:17:40Z</dcterms:created>
  <dcterms:modified xsi:type="dcterms:W3CDTF">2016-02-11T15:52:27Z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um vytvoreni dokumentu">
    <vt:lpwstr/>
  </property>
  <property fmtid="{D5CDD505-2E9C-101B-9397-08002B2CF9AE}" pid="3" name="Autor dokumentu" linkTarget="Vypracoval">
    <vt:lpwstr>#ODKAZ!</vt:lpwstr>
  </property>
  <property fmtid="{D5CDD505-2E9C-101B-9397-08002B2CF9AE}" pid="4" name="Nadpis">
    <vt:lpwstr>Specifikace</vt:lpwstr>
  </property>
  <property fmtid="{D5CDD505-2E9C-101B-9397-08002B2CF9AE}" pid="5" name="Nazev stupne">
    <vt:lpwstr>Dokumentace pro provádění stavby</vt:lpwstr>
  </property>
  <property fmtid="{D5CDD505-2E9C-101B-9397-08002B2CF9AE}" pid="6" name="Archiv" linkTarget="ArchivniCislo">
    <vt:lpwstr>#ODKAZ!</vt:lpwstr>
  </property>
  <property fmtid="{D5CDD505-2E9C-101B-9397-08002B2CF9AE}" pid="7" name="Soubor">
    <vt:lpwstr> </vt:lpwstr>
  </property>
  <property fmtid="{D5CDD505-2E9C-101B-9397-08002B2CF9AE}" pid="8" name="CisloDokumentu">
    <vt:lpwstr>001</vt:lpwstr>
  </property>
  <property fmtid="{D5CDD505-2E9C-101B-9397-08002B2CF9AE}" pid="9" name="Stupen PD" linkTarget="Stupen">
    <vt:lpwstr>#ODKAZ!</vt:lpwstr>
  </property>
  <property fmtid="{D5CDD505-2E9C-101B-9397-08002B2CF9AE}" pid="10" name="Objekt">
    <vt:lpwstr>01. Stavebně architektonická část</vt:lpwstr>
  </property>
  <property fmtid="{D5CDD505-2E9C-101B-9397-08002B2CF9AE}" pid="11" name="Cislo podzakazky">
    <vt:lpwstr>15076</vt:lpwstr>
  </property>
  <property fmtid="{D5CDD505-2E9C-101B-9397-08002B2CF9AE}" pid="12" name="Cislo zakazky" linkTarget="ZakazkaCislo">
    <vt:lpwstr>#ODKAZ!</vt:lpwstr>
  </property>
  <property fmtid="{D5CDD505-2E9C-101B-9397-08002B2CF9AE}" pid="13" name="Investor" linkTarget="Objednatel">
    <vt:lpwstr>#ODKAZ!</vt:lpwstr>
  </property>
  <property fmtid="{D5CDD505-2E9C-101B-9397-08002B2CF9AE}" pid="14" name="Kod zakazky">
    <vt:lpwstr/>
  </property>
  <property fmtid="{D5CDD505-2E9C-101B-9397-08002B2CF9AE}" pid="15" name="Misto stavby" linkTarget="MIstoStavby">
    <vt:lpwstr>#ODKAZ!</vt:lpwstr>
  </property>
  <property fmtid="{D5CDD505-2E9C-101B-9397-08002B2CF9AE}" pid="16" name="NazevZakazky" linkTarget="NazevZakazky">
    <vt:lpwstr>#ODKAZ!</vt:lpwstr>
  </property>
  <property fmtid="{D5CDD505-2E9C-101B-9397-08002B2CF9AE}" pid="17" name="Pocet vyhotoveni">
    <vt:lpwstr>6+1</vt:lpwstr>
  </property>
  <property fmtid="{D5CDD505-2E9C-101B-9397-08002B2CF9AE}" pid="18" name="Stavba">
    <vt:lpwstr>Útulek blokařů - úprava obj. 140</vt:lpwstr>
  </property>
  <property fmtid="{D5CDD505-2E9C-101B-9397-08002B2CF9AE}" pid="19" name="ID zakazky">
    <vt:i4>769</vt:i4>
  </property>
  <property fmtid="{D5CDD505-2E9C-101B-9397-08002B2CF9AE}" pid="20" name="HIP">
    <vt:lpwstr>borovicka</vt:lpwstr>
  </property>
  <property fmtid="{D5CDD505-2E9C-101B-9397-08002B2CF9AE}" pid="21" name="HIP_Full" linkTarget="HIP">
    <vt:lpwstr>#ODKAZ!</vt:lpwstr>
  </property>
  <property fmtid="{D5CDD505-2E9C-101B-9397-08002B2CF9AE}" pid="22" name="Deleni objektu" linkTarget="DeleniObjektu">
    <vt:lpwstr>#ODKAZ!</vt:lpwstr>
  </property>
  <property fmtid="{D5CDD505-2E9C-101B-9397-08002B2CF9AE}" pid="23" name="Nazev objektu" linkTarget="NazevObjektu">
    <vt:lpwstr>#ODKAZ!</vt:lpwstr>
  </property>
  <property fmtid="{D5CDD505-2E9C-101B-9397-08002B2CF9AE}" pid="24" name="Objekty">
    <vt:lpwstr>D1. Dokumentace stavebního nebo inž. objektu</vt:lpwstr>
  </property>
  <property fmtid="{D5CDD505-2E9C-101B-9397-08002B2CF9AE}" pid="25" name="Odpovedny projektant">
    <vt:lpwstr>Ing. Volek Petr</vt:lpwstr>
  </property>
  <property fmtid="{D5CDD505-2E9C-101B-9397-08002B2CF9AE}" pid="26" name="Podkapitola" linkTarget="Podkapitola">
    <vt:lpwstr>#ODKAZ!</vt:lpwstr>
  </property>
  <property fmtid="{D5CDD505-2E9C-101B-9397-08002B2CF9AE}" pid="27" name="Stupen projektu" linkTarget="Stupen">
    <vt:lpwstr>#ODKAZ!</vt:lpwstr>
  </property>
  <property fmtid="{D5CDD505-2E9C-101B-9397-08002B2CF9AE}" pid="28" name="Vyber odpovednosti">
    <vt:lpwstr>volek</vt:lpwstr>
  </property>
  <property fmtid="{D5CDD505-2E9C-101B-9397-08002B2CF9AE}" pid="29" name="Arch Reseni">
    <vt:lpwstr>02. SPE</vt:lpwstr>
  </property>
  <property fmtid="{D5CDD505-2E9C-101B-9397-08002B2CF9AE}" pid="30" name="Termin zprac. zakazky datum" linkTarget="DatumDokonceni">
    <vt:lpwstr>#ODKAZ!</vt:lpwstr>
  </property>
  <property fmtid="{D5CDD505-2E9C-101B-9397-08002B2CF9AE}" pid="31" name="Meritko dokumentu" linkTarget="Meritko">
    <vt:lpwstr>#ODKAZ!</vt:lpwstr>
  </property>
  <property fmtid="{D5CDD505-2E9C-101B-9397-08002B2CF9AE}" pid="32" name="Format vykresu" linkTarget="Format">
    <vt:lpwstr>#ODKAZ!</vt:lpwstr>
  </property>
  <property fmtid="{D5CDD505-2E9C-101B-9397-08002B2CF9AE}" pid="33" name="Revize razitko datum 1" linkTarget="RevDatum6">
    <vt:lpwstr>#ODKAZ!</vt:lpwstr>
  </property>
  <property fmtid="{D5CDD505-2E9C-101B-9397-08002B2CF9AE}" pid="34" name="Revize razitko datum 2" linkTarget="RevDatum5">
    <vt:lpwstr>#ODKAZ!</vt:lpwstr>
  </property>
  <property fmtid="{D5CDD505-2E9C-101B-9397-08002B2CF9AE}" pid="35" name="Revize razitko datum 3" linkTarget="RevDatum4">
    <vt:lpwstr>#ODKAZ!</vt:lpwstr>
  </property>
  <property fmtid="{D5CDD505-2E9C-101B-9397-08002B2CF9AE}" pid="36" name="Revize razitko datum 4" linkTarget="RevDatum3">
    <vt:lpwstr>#ODKAZ!</vt:lpwstr>
  </property>
  <property fmtid="{D5CDD505-2E9C-101B-9397-08002B2CF9AE}" pid="37" name="Revize razitko datum 5" linkTarget="RevDatum2">
    <vt:lpwstr>#ODKAZ!</vt:lpwstr>
  </property>
  <property fmtid="{D5CDD505-2E9C-101B-9397-08002B2CF9AE}" pid="38" name="Revize razitko datum 6" linkTarget="RevDatum1">
    <vt:lpwstr>#ODKAZ!</vt:lpwstr>
  </property>
  <property fmtid="{D5CDD505-2E9C-101B-9397-08002B2CF9AE}" pid="39" name="Revize razitko popis 1" linkTarget="RevPopis6">
    <vt:lpwstr>#ODKAZ!</vt:lpwstr>
  </property>
  <property fmtid="{D5CDD505-2E9C-101B-9397-08002B2CF9AE}" pid="40" name="Revize razitko popis 2" linkTarget="RevPopis5">
    <vt:lpwstr>#ODKAZ!</vt:lpwstr>
  </property>
  <property fmtid="{D5CDD505-2E9C-101B-9397-08002B2CF9AE}" pid="41" name="Revize razitko popis 3" linkTarget="RevPopis4">
    <vt:lpwstr>#ODKAZ!</vt:lpwstr>
  </property>
  <property fmtid="{D5CDD505-2E9C-101B-9397-08002B2CF9AE}" pid="42" name="Revize razitko popis 4" linkTarget="RevPopis3">
    <vt:lpwstr>#ODKAZ!</vt:lpwstr>
  </property>
  <property fmtid="{D5CDD505-2E9C-101B-9397-08002B2CF9AE}" pid="43" name="Revize razitko popis 5" linkTarget="RevPopis2">
    <vt:lpwstr>#ODKAZ!</vt:lpwstr>
  </property>
  <property fmtid="{D5CDD505-2E9C-101B-9397-08002B2CF9AE}" pid="44" name="Revize razitko popis 6" linkTarget="RevPopis1">
    <vt:lpwstr>#ODKAZ!</vt:lpwstr>
  </property>
  <property fmtid="{D5CDD505-2E9C-101B-9397-08002B2CF9AE}" pid="45" name="Revize razitko uzivatel 1" linkTarget="RevVypracoval6">
    <vt:lpwstr>#ODKAZ!</vt:lpwstr>
  </property>
  <property fmtid="{D5CDD505-2E9C-101B-9397-08002B2CF9AE}" pid="46" name="Revize razitko uzivatel 2" linkTarget="RevVypracoval5">
    <vt:lpwstr>#ODKAZ!</vt:lpwstr>
  </property>
  <property fmtid="{D5CDD505-2E9C-101B-9397-08002B2CF9AE}" pid="47" name="Revize razitko uzivatel 3" linkTarget="RevVypracoval4">
    <vt:lpwstr>#ODKAZ!</vt:lpwstr>
  </property>
  <property fmtid="{D5CDD505-2E9C-101B-9397-08002B2CF9AE}" pid="48" name="Revize razitko uzivatel 4" linkTarget="RevVypracoval3">
    <vt:lpwstr>#ODKAZ!</vt:lpwstr>
  </property>
  <property fmtid="{D5CDD505-2E9C-101B-9397-08002B2CF9AE}" pid="49" name="Revize razitko uzivatel 5" linkTarget="RevVypracoval2">
    <vt:lpwstr>#ODKAZ!</vt:lpwstr>
  </property>
  <property fmtid="{D5CDD505-2E9C-101B-9397-08002B2CF9AE}" pid="50" name="Revize razitko uzivatel 6" linkTarget="RevVypracoval1">
    <vt:lpwstr>#ODKAZ!</vt:lpwstr>
  </property>
  <property fmtid="{D5CDD505-2E9C-101B-9397-08002B2CF9AE}" pid="51" name="Pracovni verze">
    <vt:lpwstr>UNDER CHANGE</vt:lpwstr>
  </property>
  <property fmtid="{D5CDD505-2E9C-101B-9397-08002B2CF9AE}" pid="52" name="Schvalena verze">
    <vt:lpwstr/>
  </property>
  <property fmtid="{D5CDD505-2E9C-101B-9397-08002B2CF9AE}" pid="53" name="Termin zprac. zakazky">
    <vt:filetime>2015-10-30T22:59:59Z</vt:filetime>
  </property>
</Properties>
</file>