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65" yWindow="0" windowWidth="25605" windowHeight="16065" tabRatio="818" activeTab="4"/>
  </bookViews>
  <sheets>
    <sheet name="KRYCI LIST ROZPOCTU" sheetId="1" r:id="rId1"/>
    <sheet name="REKAPITULACE STAVBA" sheetId="2" r:id="rId2"/>
    <sheet name="STAVEBNÍ ÚPRAVY" sheetId="3" r:id="rId3"/>
    <sheet name="REKAITULACE SLP A NN SERVEROVNA" sheetId="4" r:id="rId4"/>
    <sheet name="SLP A NN SERVEROVNA" sheetId="5" r:id="rId5"/>
  </sheets>
  <definedNames>
    <definedName name="__shared_2_0_0">"a1"*"b1"</definedName>
    <definedName name="__shared_2_1_0">"a1"*"d1"</definedName>
    <definedName name="__shared_2_10_0">"a1"*"d1"</definedName>
    <definedName name="__shared_2_11_0">"a1"+"c1"</definedName>
    <definedName name="__shared_2_12_0">"b1"*"a1"</definedName>
    <definedName name="__shared_2_13_0">"d1"*"a1"</definedName>
    <definedName name="__shared_2_14_0">"c1"+"a1"</definedName>
    <definedName name="__shared_2_15_0">"b1"*"a1"</definedName>
    <definedName name="__shared_2_16_0">"d1"*"a1"</definedName>
    <definedName name="__shared_2_17_0">"c1"+"a1"</definedName>
    <definedName name="__shared_2_18_0">"a1"+1</definedName>
    <definedName name="__shared_2_2_0">"a1"+"c1"</definedName>
    <definedName name="__shared_2_3_0">"a1"*"b1"</definedName>
    <definedName name="__shared_2_4_0">"a1"*"d1"</definedName>
    <definedName name="__shared_2_5_0">"a1"+"c1"</definedName>
    <definedName name="__shared_2_6_0">"a1"*"b1"</definedName>
    <definedName name="__shared_2_7_0">"a1"*"d1"</definedName>
    <definedName name="__shared_2_8_0">"a1"+"c1"</definedName>
    <definedName name="__shared_2_9_0">"a1"*"b1"</definedName>
    <definedName name="__xlnm_Print_Area" localSheetId="1">'STAVEBNÍ ÚPRAVY'!$A$1:$F$21</definedName>
    <definedName name="__xlnm_Print_Area" localSheetId="2">'REKAITULACE SLP A NN SERVEROVNA'!$A$1:$G$3</definedName>
    <definedName name="__xlnm_Print_Area_0" localSheetId="1">'STAVEBNÍ ÚPRAVY'!$A$1:$F$21</definedName>
    <definedName name="__xlnm_Print_Area_0" localSheetId="2">'REKAITULACE SLP A NN SERVEROVNA'!$A$1:$G$3</definedName>
    <definedName name="__xlnm_Print_Area_0_0" localSheetId="1">'STAVEBNÍ ÚPRAVY'!$A$1:$F$21</definedName>
    <definedName name="__xlnm_Print_Area_0_0" localSheetId="2">'REKAITULACE SLP A NN SERVEROVNA'!$A$1:$G$3</definedName>
    <definedName name="__xlnm_Print_Area_0_0_0" localSheetId="1">'STAVEBNÍ ÚPRAVY'!$A$1:$F$21</definedName>
    <definedName name="__xlnm_Print_Area_0_0_0" localSheetId="2">'REKAITULACE SLP A NN SERVEROVNA'!$A$1:$G$3</definedName>
    <definedName name="__xlnm_Print_Area_0_0_0_0" localSheetId="1">'STAVEBNÍ ÚPRAVY'!$A$1:$F$21</definedName>
    <definedName name="__xlnm_Print_Area_0_0_0_0" localSheetId="2">'REKAITULACE SLP A NN SERVEROVNA'!$A$1:$G$3</definedName>
    <definedName name="__xlnm_Print_Area_0_0_0_0_0" localSheetId="1">'STAVEBNÍ ÚPRAVY'!$A$1:$F$21</definedName>
    <definedName name="__xlnm_Print_Area_0_0_0_0_0" localSheetId="2">'REKAITULACE SLP A NN SERVEROVNA'!$A$1:$G$3</definedName>
    <definedName name="__xlnm_Print_Area_0_0_0_0_0_0" localSheetId="1">'STAVEBNÍ ÚPRAVY'!$A$1:$F$21</definedName>
    <definedName name="__xlnm_Print_Area_0_0_0_0_0_0" localSheetId="2">'REKAITULACE SLP A NN SERVEROVNA'!$A$1:$G$3</definedName>
    <definedName name="__xlnm_Print_Area_0_0_0_0_0_0_0" localSheetId="1">'STAVEBNÍ ÚPRAVY'!$A$1:$F$21</definedName>
    <definedName name="__xlnm_Print_Area_0_0_0_0_0_0_0" localSheetId="2">'REKAITULACE SLP A NN SERVEROVNA'!$A$1:$G$3</definedName>
    <definedName name="__xlnm_Print_Area_0_0_0_0_0_0_0_0" localSheetId="1">'STAVEBNÍ ÚPRAVY'!$A$1:$F$21</definedName>
    <definedName name="__xlnm_Print_Area_0_0_0_0_0_0_0_0" localSheetId="2">'REKAITULACE SLP A NN SERVEROVNA'!$A$1:$G$3</definedName>
    <definedName name="__xlnm_Print_Area_0_0_0_0_0_0_0_0_0" localSheetId="1">'STAVEBNÍ ÚPRAVY'!$A$1:$F$21</definedName>
    <definedName name="__xlnm_Print_Area_0_0_0_0_0_0_0_0_0" localSheetId="2">'REKAITULACE SLP A NN SERVEROVNA'!$A$1:$G$3</definedName>
    <definedName name="__xlnm_Print_Area_0_0_0_0_0_0_0_0_0_0" localSheetId="1">'STAVEBNÍ ÚPRAVY'!$A$1:$F$21</definedName>
    <definedName name="__xlnm_Print_Area_0_0_0_0_0_0_0_0_0_0" localSheetId="2">'REKAITULACE SLP A NN SERVEROVNA'!$A$1:$G$3</definedName>
    <definedName name="__xlnm_Print_Area_0_0_0_0_0_0_0_0_0_0_0" localSheetId="1">'STAVEBNÍ ÚPRAVY'!$A$5:$F$21</definedName>
    <definedName name="__xlnm_Print_Area_0_0_0_0_0_0_0_0_0_0_0" localSheetId="2">'REKAITULACE SLP A NN SERVEROVNA'!$A$1:$G$3</definedName>
    <definedName name="Excel_BuiltIn_Print_Area" localSheetId="1">'STAVEBNÍ ÚPRAVY'!$A$1:$F$21</definedName>
    <definedName name="Excel_BuiltIn_Print_Area" localSheetId="4">'SLP A NN SERVEROVNA'!$A$1:$J$178</definedName>
    <definedName name="Excel_BuiltIn_Print_Area" localSheetId="2">'REKAITULACE SLP A NN SERVEROVNA'!$A$1:$G$3</definedName>
    <definedName name="kurz_EU" localSheetId="1">"#ref!"</definedName>
    <definedName name="kurz_EU">"#ref!"</definedName>
    <definedName name="kurz_usd" localSheetId="1">"#ref!"</definedName>
    <definedName name="kurz_usd">"#ref!"</definedName>
    <definedName name="marze_hw" localSheetId="1">"#ref!"</definedName>
    <definedName name="marze_hw">"#ref!"</definedName>
    <definedName name="marze_sluzby">"#ref!"</definedName>
    <definedName name="marze_sw">"#ref!"</definedName>
    <definedName name="_xlnm.Print_Area" localSheetId="1">'REKAPITULACE STAVBA'!$A$1:$F$20</definedName>
    <definedName name="_xlnm.Print_Area" localSheetId="4">'SLP A NN SERVEROVNA'!$A$1:$J$193</definedName>
    <definedName name="_xlnm.Print_Area" localSheetId="2">'STAVEBNÍ ÚPRAVY'!$A$1:$G$90</definedName>
  </definedNames>
  <calcPr calcId="145621"/>
</workbook>
</file>

<file path=xl/sharedStrings.xml><?xml version="1.0" encoding="utf-8"?>
<sst xmlns="http://schemas.openxmlformats.org/spreadsheetml/2006/main" count="672" uniqueCount="415">
  <si>
    <t>NÁZEV AKCE:</t>
  </si>
  <si>
    <t>REKONSTRUKCE SERVEROVNY SKLAD SEDLNICE</t>
  </si>
  <si>
    <t>ČÍSLO PROJEKTU:</t>
  </si>
  <si>
    <t>VERZE:</t>
  </si>
  <si>
    <t>Krycí list rozpočtu – serverovna Sedlnice</t>
  </si>
  <si>
    <t>p.č.</t>
  </si>
  <si>
    <t>základ</t>
  </si>
  <si>
    <t>cena /Kč/</t>
  </si>
  <si>
    <t>Stavební úpravy serverovny OBJ.070</t>
  </si>
  <si>
    <t>SLP a NN rozvody serverovny OBJ.070</t>
  </si>
  <si>
    <t>CENA bez DPH</t>
  </si>
  <si>
    <t>DATUM:</t>
  </si>
  <si>
    <t>Rekapitulace ceny - Stavební úpravy serverovny OBJ.070</t>
  </si>
  <si>
    <t>%</t>
  </si>
  <si>
    <t>HSV dodávky</t>
  </si>
  <si>
    <t>HSV montáž</t>
  </si>
  <si>
    <t>PSV dodávky</t>
  </si>
  <si>
    <t>PSV montáž</t>
  </si>
  <si>
    <t>NÁKLADY hl.I celkem</t>
  </si>
  <si>
    <t>Zařízení staveniště</t>
  </si>
  <si>
    <t>Mimostaveništní doprava</t>
  </si>
  <si>
    <t>Provozní vlivy</t>
  </si>
  <si>
    <t>Nepředpokládané náklady a výkony</t>
  </si>
  <si>
    <t>NÁKLADY hl.II celkem</t>
  </si>
  <si>
    <t>Položkový rozpočet – Stavební úpravy serverovny OBJ.070</t>
  </si>
  <si>
    <t>POLOŽKY ROZPOČTU</t>
  </si>
  <si>
    <t>CENA JEDNOTKOVÁ</t>
  </si>
  <si>
    <t>CENA CELKEM</t>
  </si>
  <si>
    <t>Pol.</t>
  </si>
  <si>
    <t>Číslo</t>
  </si>
  <si>
    <t>Obchodní název</t>
  </si>
  <si>
    <t>MJ</t>
  </si>
  <si>
    <t>Počet</t>
  </si>
  <si>
    <t>Cena/MJ</t>
  </si>
  <si>
    <t>Celkem</t>
  </si>
  <si>
    <t>HSV</t>
  </si>
  <si>
    <t>Práce a dodávky HSV</t>
  </si>
  <si>
    <t>3</t>
  </si>
  <si>
    <t>Svislé a kompletní konstrukce</t>
  </si>
  <si>
    <t>311238219</t>
  </si>
  <si>
    <t>Zdivo nosné vnější POROTHERM tl 440 mm pevnosti P 15 na MC</t>
  </si>
  <si>
    <t>m2</t>
  </si>
  <si>
    <t>317121101</t>
  </si>
  <si>
    <t>Montáž prefabrikovaných překladů pro světlost otvoru do 1050 mm</t>
  </si>
  <si>
    <t>kus</t>
  </si>
  <si>
    <t>593407860</t>
  </si>
  <si>
    <t>Překlad 7 z cihelných tvarovek POROTHERM  7x23,8x125 cm</t>
  </si>
  <si>
    <t>342248113</t>
  </si>
  <si>
    <t>Příčky POROTHERM tl 140 mm pevnosti P 10 na MVC</t>
  </si>
  <si>
    <t>469</t>
  </si>
  <si>
    <t>Stavební práce při elektromontážích</t>
  </si>
  <si>
    <t>972051200</t>
  </si>
  <si>
    <t>Vybourání otvorů stropech a klenbách železobetonových plochy do 0,09 m2 tloušťky do 20 cm</t>
  </si>
  <si>
    <t>979019100</t>
  </si>
  <si>
    <t>Svislá doprava suti a vybouraných hmot za první podlaží</t>
  </si>
  <si>
    <t>t</t>
  </si>
  <si>
    <t>979019210</t>
  </si>
  <si>
    <t>Svislá doprava suti a vybouraných hmot příplatek k ceně za každé další podlaží</t>
  </si>
  <si>
    <t>979089100</t>
  </si>
  <si>
    <t>Odvoz suti a vybouraných hmot na skládku do 1 km</t>
  </si>
  <si>
    <t>979089210</t>
  </si>
  <si>
    <t>Odvoz suti a vybouraných hmot na skládku příplatek k ceně za každý další 1 km</t>
  </si>
  <si>
    <t>6</t>
  </si>
  <si>
    <t>Úpravy povrchů, podlahy a osazování výplní</t>
  </si>
  <si>
    <t>612321141</t>
  </si>
  <si>
    <t>Vápenocementová omítka štuková dvouvrstvá vnitřních stěn nanášená ručně</t>
  </si>
  <si>
    <t>612425931</t>
  </si>
  <si>
    <t>Omítka vápenná štuková vnitřního ostění okenního nebo dveřního</t>
  </si>
  <si>
    <t>619991021</t>
  </si>
  <si>
    <t>Oblepení rámů a keramických soklů lepící páskou</t>
  </si>
  <si>
    <t>m</t>
  </si>
  <si>
    <t>622323111</t>
  </si>
  <si>
    <t>Vápenocementová omítka hladkých vnějších stěn tloušťky do 5 mm nanášená ručně</t>
  </si>
  <si>
    <t>642942111</t>
  </si>
  <si>
    <t>Osazování zárubní nebo rámů dveřních kovových do 2,5 m2 na MC</t>
  </si>
  <si>
    <t>9</t>
  </si>
  <si>
    <t>Ostatní konstrukce a práce-bourání</t>
  </si>
  <si>
    <t>949101111</t>
  </si>
  <si>
    <t>Lešení pomocné pro objekty pozemních staveb s lešeňovou podlahou v do 1,9 m zatížení do 150 kg/m2</t>
  </si>
  <si>
    <t>949211111</t>
  </si>
  <si>
    <t>Montáž lešeňové podlahy s příčníky pro trubková lešení v do 10 m</t>
  </si>
  <si>
    <t>949211811</t>
  </si>
  <si>
    <t>Demontáž lešeňové podlahy s příčníky pro trubková lešení v do 10 m</t>
  </si>
  <si>
    <t>952901111</t>
  </si>
  <si>
    <t>Vyčištění budov bytové a občanské výstavby při výšce podlaží do 4 m</t>
  </si>
  <si>
    <t>964011211</t>
  </si>
  <si>
    <t>Vybourání překladů prefabrikovaných dl do 3 m hmotnosti do 50 kg/m</t>
  </si>
  <si>
    <t>m3</t>
  </si>
  <si>
    <t>971038441</t>
  </si>
  <si>
    <t>Vybourání otvorů ve zdivu z dutých tvárnic nebo příčkovek pl do 0,25 m2 tl do 300 mm</t>
  </si>
  <si>
    <t>971038691</t>
  </si>
  <si>
    <t>Vybourání otvorů ve zdivu z dutých tvárnic nebo příčkovek pl do 4 m2 tl přes 150 mm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</si>
  <si>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</si>
  <si>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</si>
  <si>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</si>
  <si>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</si>
  <si>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979098231</t>
  </si>
  <si>
    <t>Poplatek za uložení stavebního směsného odpadu na skládce (skládkovné)</t>
  </si>
  <si>
    <t>99</t>
  </si>
  <si>
    <t>Přesun hmot</t>
  </si>
  <si>
    <t>998011002</t>
  </si>
  <si>
    <t>Přesun hmot pro budovy zděné v do 12 m</t>
  </si>
  <si>
    <t>998017002</t>
  </si>
  <si>
    <t>Přesun hmot s omezením mechanizace pro budovy v do 12 m</t>
  </si>
  <si>
    <t>PSV</t>
  </si>
  <si>
    <t>Práce a dodávky PSV</t>
  </si>
  <si>
    <t>733</t>
  </si>
  <si>
    <t>Ústřední vytápění - potrubí</t>
  </si>
  <si>
    <t>733110806</t>
  </si>
  <si>
    <t>Demontáž potrubí ocelového závitového do DN 32</t>
  </si>
  <si>
    <t>733190107</t>
  </si>
  <si>
    <t>Zkouška těsnosti potrubí ocelové závitové do DN 40</t>
  </si>
  <si>
    <t>733191914</t>
  </si>
  <si>
    <t>Zaslepení potrubí ocelového závitového zavařením a skováním DN 20</t>
  </si>
  <si>
    <t>998733101</t>
  </si>
  <si>
    <t>Přesun hmot tonážní pro rozvody potrubí v objektech v do 6 m</t>
  </si>
  <si>
    <t>998733181</t>
  </si>
  <si>
    <t>Příplatek k přesunu hmot tonážní 733 prováděný bez použití mechanizace</t>
  </si>
  <si>
    <t>735</t>
  </si>
  <si>
    <t>Ústřední vytápění - otopná tělesa</t>
  </si>
  <si>
    <t>735161811</t>
  </si>
  <si>
    <t>Demontáž otopného tělesa trubkového s hliníkovými lamelami délka do 1500 mm</t>
  </si>
  <si>
    <t>735494811</t>
  </si>
  <si>
    <t>Vypuštění vody z otopných těles</t>
  </si>
  <si>
    <t>735890802</t>
  </si>
  <si>
    <t>Přemístění demontovaného otopného tělesa vodorovně 100 m v objektech výšky přes 6 do 12 m</t>
  </si>
  <si>
    <t>998735102</t>
  </si>
  <si>
    <t>Přesun hmot tonážní pro otopná tělesa v objektech v do 12 m</t>
  </si>
  <si>
    <t>766</t>
  </si>
  <si>
    <t>Konstrukce truhlářské</t>
  </si>
  <si>
    <t>766621834</t>
  </si>
  <si>
    <t>Demontáž rámu jednoduchých oken včetně křídel přes 4m2</t>
  </si>
  <si>
    <t>766660022</t>
  </si>
  <si>
    <t>Montáž dveřních křídel otvíravých 1křídlových š přes 0,8 m požárních do ocelové zárubně</t>
  </si>
  <si>
    <t>611656020</t>
  </si>
  <si>
    <t>Dveře vnitřní požárně odolné, lakovaná MDF,odolnost EI (EW) 30 D3,1křídlové 90 x 197 cm</t>
  </si>
  <si>
    <t>766660717</t>
  </si>
  <si>
    <t>Montáž dveřních křídel samozavírače na ocelovou zárubeň</t>
  </si>
  <si>
    <t>549172650</t>
  </si>
  <si>
    <t>samozavírač dveří hydraulický K214 č.14 zlatá bronz</t>
  </si>
  <si>
    <t>766660722</t>
  </si>
  <si>
    <t>Montáž dveřního kování</t>
  </si>
  <si>
    <t>549141658</t>
  </si>
  <si>
    <t>kování bezpečnostní Abloy SX OJ PZ/72 F2</t>
  </si>
  <si>
    <t>dveřní zámek elektromechanický EL 560 vč.kabelové průchodky a systémového kabelu 10m</t>
  </si>
  <si>
    <t>549641500</t>
  </si>
  <si>
    <t>vložka zámková cylindrická oboustranná FAB DYNAMIC + 4 klíče</t>
  </si>
  <si>
    <t>766662811</t>
  </si>
  <si>
    <t>Demontáž truhlářských prahů dveří jednokřídlových</t>
  </si>
  <si>
    <t>766691914</t>
  </si>
  <si>
    <t>Vyvěšení nebo zavěšení dřevěných křídel dveří pl do 2 m2</t>
  </si>
  <si>
    <t>766695212</t>
  </si>
  <si>
    <t>Montáž truhlářských prahů dveří 1křídlových šířky do 10 cm</t>
  </si>
  <si>
    <t>611871160</t>
  </si>
  <si>
    <t>prah dveřní dřevěný dubový tl 2 cm dl.92 cm š 10 cm</t>
  </si>
  <si>
    <t>998766102</t>
  </si>
  <si>
    <t>Přesun hmot tonážní pro konstrukce truhlářské v objektech v do 12 m</t>
  </si>
  <si>
    <t>998766181</t>
  </si>
  <si>
    <t>Příplatek k přesunu hmot tonážní 766 prováděný bez použití mechanizace</t>
  </si>
  <si>
    <t>767</t>
  </si>
  <si>
    <t>Konstrukce zámečnické</t>
  </si>
  <si>
    <t>767641800</t>
  </si>
  <si>
    <t>Demontáž zárubní dveří odřezáním plochy do 2,5 m2</t>
  </si>
  <si>
    <t>771</t>
  </si>
  <si>
    <t>Podlahy z dlaždic</t>
  </si>
  <si>
    <t>771441111</t>
  </si>
  <si>
    <t>Montáž soklíků z obkladaček hutných rovných do malty v do 65 mm</t>
  </si>
  <si>
    <t>597614160</t>
  </si>
  <si>
    <t>dlaždice keramické slinuté neglazované mrazuvzdorné TAURUS, sokl - Color Super White S 29,8 x 8,0 x 0,9 cm</t>
  </si>
  <si>
    <t>771574113</t>
  </si>
  <si>
    <t>Montáž podlah keramických režných hladkých lepených flexibilním lepidlem do 12 ks/m2</t>
  </si>
  <si>
    <t>597614110</t>
  </si>
  <si>
    <t>dlaždice keramické slinuté neglazované mrazuvzdorné TAURUS Color Light Grey SL 29,5 x 29,5 x 0,8 cm</t>
  </si>
  <si>
    <t>771990113</t>
  </si>
  <si>
    <t>Vyrovnání podkladu samonivelační stěrkou tl 4 mm pevnosti 40 Mpa</t>
  </si>
  <si>
    <t>998771101</t>
  </si>
  <si>
    <t>Přesun hmot tonážní pro podlahy z dlaždic v objektech v do 6 m</t>
  </si>
  <si>
    <t>998771181</t>
  </si>
  <si>
    <t>Příplatek k přesunu hmot tonážní 771 prováděný bez použití mechanizace</t>
  </si>
  <si>
    <t>776</t>
  </si>
  <si>
    <t>Podlahy povlakové</t>
  </si>
  <si>
    <t>776401800</t>
  </si>
  <si>
    <t>Odstranění soklíků a lišt pryžových nebo plastových</t>
  </si>
  <si>
    <t>776511810</t>
  </si>
  <si>
    <t>Demontáž povlakových podlah lepených bez podložky</t>
  </si>
  <si>
    <t>783</t>
  </si>
  <si>
    <t>Dokončovací práce - nátěry</t>
  </si>
  <si>
    <t>783225400</t>
  </si>
  <si>
    <t>Nátěry syntetické kovových doplňkových konstrukcí barva standardní dvojnásobné a 1x email a tmelení</t>
  </si>
  <si>
    <t>784</t>
  </si>
  <si>
    <t>Dokončovací práce - malby</t>
  </si>
  <si>
    <t>784401802</t>
  </si>
  <si>
    <t>Odstranění maleb obroušením a oprášením v místnostech v do 5 m</t>
  </si>
  <si>
    <t>784453112</t>
  </si>
  <si>
    <t>Malby směsi DÜFA tekuté disperzní bílé omyvatelné dvojnásobné s penetrací místnost v do 5 m</t>
  </si>
  <si>
    <t>CELKEM:</t>
  </si>
  <si>
    <t xml:space="preserve">Uchazeč si je plně vědom, že kontrola výkazu výměr je součástí zadávacích podmínek.
Všechna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</si>
  <si>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Rekapitulace ceny – SLP a NN rozvody serverovny OBJ.070</t>
  </si>
  <si>
    <t>Dodávky zařízení</t>
  </si>
  <si>
    <t>Doprava dodávek</t>
  </si>
  <si>
    <t>Přesun dodávek</t>
  </si>
  <si>
    <t>Materiál montážní</t>
  </si>
  <si>
    <t>Prořez</t>
  </si>
  <si>
    <t>Materiál podružný</t>
  </si>
  <si>
    <t>Demontáže a přesuny</t>
  </si>
  <si>
    <t>Montáže</t>
  </si>
  <si>
    <t>PPV pro elektromontáže</t>
  </si>
  <si>
    <t>Dodávky celkem</t>
  </si>
  <si>
    <t>Materiál+výkony celkem</t>
  </si>
  <si>
    <t>Ostatní náklady</t>
  </si>
  <si>
    <t>NÁKLADY hl.III celkem</t>
  </si>
  <si>
    <t>zařízení staveniště</t>
  </si>
  <si>
    <t>NÁKLADY hl.VI celkem</t>
  </si>
  <si>
    <t>Kompletační činnost</t>
  </si>
  <si>
    <t>Výchozí revize</t>
  </si>
  <si>
    <t>NÁKLADY hl.XI celkem</t>
  </si>
  <si>
    <t>Položkový rozpočet – SLP a NN rozvody serverovny OBJ.070</t>
  </si>
  <si>
    <t>MATERIÁL</t>
  </si>
  <si>
    <t>INSTALACE</t>
  </si>
  <si>
    <t>Žlaby PVC, Mars a příslušeství</t>
  </si>
  <si>
    <t>Žlab 40x20 PVC</t>
  </si>
  <si>
    <t>Žlab LINEAR 2   100/50 "SZ" 0,8mm</t>
  </si>
  <si>
    <t>Víko žlabu LINEAR VL   100 "SZ" 0,8mm</t>
  </si>
  <si>
    <t>Spojka žlabu LINEAR  SL 2/50 "SZ" (240mm)</t>
  </si>
  <si>
    <t>ks</t>
  </si>
  <si>
    <t>Spojka kloubová horizontální žlabu LINEAR  SKHL-50</t>
  </si>
  <si>
    <t>Spojka víka žlabu LINEAR SVL-50</t>
  </si>
  <si>
    <t>Spojovací sada žlabu LINEAR SSL M8 (balení:100 ks šroub vrat. M8x15; 100 ks matice límcová M8)</t>
  </si>
  <si>
    <t>sada</t>
  </si>
  <si>
    <t>Kotvící materiál</t>
  </si>
  <si>
    <t>Ochranný obvodový lem žlabu LINEAR OLL 1</t>
  </si>
  <si>
    <t>Sprej zinkový - zinek 98% 400ml</t>
  </si>
  <si>
    <t>Odvíkování a zavíkování stáv.tras</t>
  </si>
  <si>
    <t xml:space="preserve">Žlab drátěný 100/100G Merkur2 </t>
  </si>
  <si>
    <t xml:space="preserve">Žlab drátěný 50/50 Merkur2 </t>
  </si>
  <si>
    <t xml:space="preserve">Žlab drátěný 100/50 Merkur2 </t>
  </si>
  <si>
    <t xml:space="preserve">Žlab drátěný 100/100 Merkur2 </t>
  </si>
  <si>
    <t xml:space="preserve">Žlab drátěný 200/100 Merkur2 </t>
  </si>
  <si>
    <t xml:space="preserve">Žlab drátěný 400/100 Merkur2 </t>
  </si>
  <si>
    <t>Spojka SZM 1 Merkur2</t>
  </si>
  <si>
    <t>Spojka uzemňovací SUM 1 Merkur2</t>
  </si>
  <si>
    <t xml:space="preserve">Držák DZM 1 Merkur2 </t>
  </si>
  <si>
    <t xml:space="preserve">Držák DZM 7 Merkur2 </t>
  </si>
  <si>
    <t xml:space="preserve">Držák DZM 12 Merkur2 </t>
  </si>
  <si>
    <t xml:space="preserve">Nosník NZM 400, Merkur2 </t>
  </si>
  <si>
    <t xml:space="preserve">Nosník NZM 100, Merkur2 </t>
  </si>
  <si>
    <t>Nosník PZM 400</t>
  </si>
  <si>
    <t>Ochranná krytka OK 1 - pro dráty 3,5 - 4,0mm</t>
  </si>
  <si>
    <t>Kabely</t>
  </si>
  <si>
    <t>Kabel telefonní SYKFY 20x2x0,5</t>
  </si>
  <si>
    <t>Kabel telefonní SYKFY 10x2x0,5</t>
  </si>
  <si>
    <t>Kabel optický s 6 vlákny 62,5/125 MM univ.,s ochr.proti hlodavcům</t>
  </si>
  <si>
    <t>Kabel optický s 8 vlákny 62,5/125 MM univ.,s ochr.proti hlodavcům</t>
  </si>
  <si>
    <t>Kabel optický s 8 vlákny 50/125 MM univ.,s ochr.proti hlodavcům</t>
  </si>
  <si>
    <r>
      <t xml:space="preserve">Kabel optický s 12 vlákny </t>
    </r>
    <r>
      <rPr>
        <sz val="8"/>
        <rFont val="Arial"/>
        <family val="2"/>
      </rPr>
      <t>62,5/125 MM univ.,s ochr.proti hlodavcům</t>
    </r>
  </si>
  <si>
    <r>
      <t xml:space="preserve">Kabel optický s 16 vlákny </t>
    </r>
    <r>
      <rPr>
        <sz val="8"/>
        <rFont val="Arial"/>
        <family val="2"/>
      </rPr>
      <t>62,5/125 MM univ.,s ochr.proti hlodavcům</t>
    </r>
  </si>
  <si>
    <r>
      <t xml:space="preserve">Kabel optický s 24 vlákny </t>
    </r>
    <r>
      <rPr>
        <sz val="8"/>
        <rFont val="Arial"/>
        <family val="2"/>
      </rPr>
      <t>62,5/125 MM univ.,s ochr.proti hlodavcům</t>
    </r>
  </si>
  <si>
    <r>
      <t xml:space="preserve">Kabel UTP 4páry kat. 5E, </t>
    </r>
    <r>
      <rPr>
        <sz val="8"/>
        <rFont val="Arial"/>
        <family val="2"/>
      </rPr>
      <t>LSZH</t>
    </r>
  </si>
  <si>
    <t>Kabely a vodiče silové</t>
  </si>
  <si>
    <t xml:space="preserve">Vodič H07V-K 35 zelenožlutý </t>
  </si>
  <si>
    <t xml:space="preserve">Vodič H07V-K 10 zelenožlutý </t>
  </si>
  <si>
    <t xml:space="preserve">Vodič H07V-K 4 zelenožlutý </t>
  </si>
  <si>
    <t xml:space="preserve">Kabel CYKY-J 3x1,5 (C) </t>
  </si>
  <si>
    <t xml:space="preserve">Kabel CYKY-J 3x2,5 (C) </t>
  </si>
  <si>
    <t xml:space="preserve">Kabel CYKY-J 5x2,5 (C) </t>
  </si>
  <si>
    <t xml:space="preserve">Kabel CYKY-J 5x1,5 (C) </t>
  </si>
  <si>
    <t xml:space="preserve">Kabel CYSY-J 5x2,5 (C) </t>
  </si>
  <si>
    <t>Kabel CYKY-J 5x35 (C)</t>
  </si>
  <si>
    <t>Rozvodné panely</t>
  </si>
  <si>
    <t>Panel rozvodný 19",  24xRJ45, UTP, kat.5e</t>
  </si>
  <si>
    <t>Panel rozvodný 19",  50xRJ45, nestíněný, telefonní, černý</t>
  </si>
  <si>
    <t>Rámečky</t>
  </si>
  <si>
    <t>Rámeček jednonásobný bílý Tango</t>
  </si>
  <si>
    <t>Zásuvky</t>
  </si>
  <si>
    <t>Zásuvka datová neosázená bílá Tango</t>
  </si>
  <si>
    <t>Nosná maska 1xRJ45 pro datovou zásuvku Tango</t>
  </si>
  <si>
    <t>Nosná maska 2xRJ45 pro datovou zásuvku Tango</t>
  </si>
  <si>
    <t>Zásuvka datová neosázená v provedení na DIN 1xRJ45</t>
  </si>
  <si>
    <t>Zásuvka 16A/250V dvojnásobná s natočenou dutinou bílá</t>
  </si>
  <si>
    <t>Zásuvka 16A/250V dvojnásobná s natočenou dutinou bordó</t>
  </si>
  <si>
    <t>Zásuvka SKSF 90, 45x45, dvojnásobná, bordó</t>
  </si>
  <si>
    <t>Kryt spínače dělený, bílý, Tango</t>
  </si>
  <si>
    <t>Přístroj sériového přepínače č.5</t>
  </si>
  <si>
    <t>Krabice</t>
  </si>
  <si>
    <t>Krabice panelová LK 80x28 T pod zásuvku bílá Tango</t>
  </si>
  <si>
    <t>Krabice panelová LK 80x28 2ZT pod dvojzásuvku Tango, bílá</t>
  </si>
  <si>
    <t>Krabice odbočná bez svork., IP 54</t>
  </si>
  <si>
    <t>Propojovací kabely metalické</t>
  </si>
  <si>
    <t>Kabel propojovací UTP kat.5E, RJ45/RJ45 1m  (barevně odlišený dle požadavku investora) ASŘ</t>
  </si>
  <si>
    <t>Kabel propojovací UTP kat.5E, RJ45/RJ45 2m  (barevně odlišený dle požadavku investora) ASŘ</t>
  </si>
  <si>
    <t>Kabel propojovací UTP kat.5E, RJ45/RJ45 3m  (barevně odlišený dle požadavku investora) ASŘ</t>
  </si>
  <si>
    <t>Propojovací kabely optické</t>
  </si>
  <si>
    <t>Kabel optický propojovací duplexní SC/LC, 50/125, 2m (barevně odlišený dle požadavku investora) IT</t>
  </si>
  <si>
    <t>Kabel optický propojovací duplexní SC/LC, 62,5/125, 2m (barevně odlišený dle požadavku investora) IT</t>
  </si>
  <si>
    <t>Kabel optický propojovací duplexní SC/ST, 62,5/125, 20m (barevně odlišený dle požadavku investora) CCTV</t>
  </si>
  <si>
    <t>Kabel optický propojovací duplexní SC/SC, 62,5/125, 20m (barevně odlišený dle požadavku investora) ASŘ</t>
  </si>
  <si>
    <t>Kabel optický propojovací duplexní SC/SC, 62,5/125, 3m (barevně odlišený dle požadavku investora) ASŘ</t>
  </si>
  <si>
    <t>Instalace metal. Ukončovacích prvků-zapojení</t>
  </si>
  <si>
    <t>Zapojení 1 páru tel.kabelu na svorkovnici</t>
  </si>
  <si>
    <t>Pigtaily a sváry</t>
  </si>
  <si>
    <t>Pigtail SC 50/125 900um 1m MM</t>
  </si>
  <si>
    <t>Pigtail SC 62,5/125 900um 1m MM</t>
  </si>
  <si>
    <t>Odmaštění a příprava konce kabelu(kab.forma)</t>
  </si>
  <si>
    <t>Svár optického vlákna MM</t>
  </si>
  <si>
    <t>Konektory, spojky, krytky, keystone, inserty</t>
  </si>
  <si>
    <t>Modul nestíněný "keystone" 1xRJ45, kat.5E</t>
  </si>
  <si>
    <t>Konektor modulární RJ45 na drát vč. Krytky</t>
  </si>
  <si>
    <t>Spojka pro optický konektor 2SC/2SC, MM</t>
  </si>
  <si>
    <t>Ochrana optického spoje smršťovací</t>
  </si>
  <si>
    <t>Rozvaděče optické 19", nástěnné, optické spojky a příslušenství</t>
  </si>
  <si>
    <t>Kazeta samolepící pro 6 optických svárů</t>
  </si>
  <si>
    <t>Organizér kabelů do optického rozvaděče</t>
  </si>
  <si>
    <t>pár</t>
  </si>
  <si>
    <t>Rozvaděč optický 19"neosáz.pro 12xSC duplex, krém.</t>
  </si>
  <si>
    <t>Průchodka do opt.rozvaděče 11</t>
  </si>
  <si>
    <t>Matice k průchodce 11</t>
  </si>
  <si>
    <t>Panely plné, vyvazovací, police přístrojové</t>
  </si>
  <si>
    <t>Police přístrojová 1U, hl.400mm šedá</t>
  </si>
  <si>
    <t>Panel vyvazovací 1U/125 šedý</t>
  </si>
  <si>
    <t>Osvětlení</t>
  </si>
  <si>
    <t>Nouzové svítidlo nástěnné 1h - včetně baterie a světelného zdroje</t>
  </si>
  <si>
    <t>Trubky Monoflex, Kopex, Novotub, HDPE a příslušenství</t>
  </si>
  <si>
    <t>Trubka korugovaná PVC d 50mm Kopoflex</t>
  </si>
  <si>
    <t>Trubka Monoflex 16 pod omítku</t>
  </si>
  <si>
    <t>Spirálová bužírka, např. GST-20B</t>
  </si>
  <si>
    <r>
      <t xml:space="preserve">Trubka Monoflex 23 </t>
    </r>
    <r>
      <rPr>
        <sz val="8"/>
        <rFont val="Arial"/>
        <family val="2"/>
      </rPr>
      <t>pod omítku</t>
    </r>
  </si>
  <si>
    <t>Trubka tuhá 1525 KA PVC d=25 mm,</t>
  </si>
  <si>
    <t>Příchytky, stahovací pásky</t>
  </si>
  <si>
    <t>Příchytka 5325 KB PVC</t>
  </si>
  <si>
    <t>Stahovací páska 4,8x430 mm</t>
  </si>
  <si>
    <t>Stahovací páska 7,6x380mm</t>
  </si>
  <si>
    <t>Označovací štítky</t>
  </si>
  <si>
    <t xml:space="preserve"> </t>
  </si>
  <si>
    <t>Bužírka popisovací profilová 1,5mm2 žlutá</t>
  </si>
  <si>
    <t>Bužírka popisovací profilová 2,5mm2 žlutá</t>
  </si>
  <si>
    <t>Popisovací páska Casio ČB 9mm</t>
  </si>
  <si>
    <t>Páska izolační</t>
  </si>
  <si>
    <t>Tmely, ostatní</t>
  </si>
  <si>
    <t>Tmel silikonový bílý</t>
  </si>
  <si>
    <t>Tmel akrylátový bílý</t>
  </si>
  <si>
    <t>Montážní pěna PUR 750 ml</t>
  </si>
  <si>
    <t>Sádra bílá</t>
  </si>
  <si>
    <t>kg</t>
  </si>
  <si>
    <t>Směs omítková Cemix 7</t>
  </si>
  <si>
    <t>Průrazy, ucpávky</t>
  </si>
  <si>
    <t>Provedení průrazu vč.zapravení do L=60cm</t>
  </si>
  <si>
    <t>Přepěťové ochrany, jističe, rozvodnice, oka</t>
  </si>
  <si>
    <t>Oko kabelové šroubovací pro průřez 6-10 d 8</t>
  </si>
  <si>
    <t>Měření</t>
  </si>
  <si>
    <t>Měření opt.vlákna met.OTDR MM, 1 vln.délka</t>
  </si>
  <si>
    <t>Měření metalické linky UTP vč.certif.protokolu</t>
  </si>
  <si>
    <t>kpl</t>
  </si>
  <si>
    <t>Systém ACS – serverovna</t>
  </si>
  <si>
    <t>Kabel J-Y(St)Y 3x2x0,8</t>
  </si>
  <si>
    <t>Datové rozvaděče</t>
  </si>
  <si>
    <t>TS - IT skříň pro servery 800x1000, ventilované dveře</t>
  </si>
  <si>
    <t>TS - IT skříň pro servery 600x1000, ventilované dveře</t>
  </si>
  <si>
    <t>Bočnice dělená vč. zámků k TS - IT 2000x1000 nasouv., RAL7035 bal=1ks</t>
  </si>
  <si>
    <t>Sada pro vnější spojení TS/TS, vertikál, bal=6ks</t>
  </si>
  <si>
    <t>Podstavec TS IT šxv 800x100 př+zad.díl, RAL7035, sada</t>
  </si>
  <si>
    <t>Podstavec TS IT šxv 600x100 př+zad.díl, RAL7035, sada</t>
  </si>
  <si>
    <t>Bočnice pro podstavec TS IT vxh 100x1000, RAL7035, sada</t>
  </si>
  <si>
    <t>CMC-TC / SSC propojovací kabel 2m, RJ45, bal=4ks</t>
  </si>
  <si>
    <t>bal</t>
  </si>
  <si>
    <t>CMC-TC čidlo přístupu, připojení RJ12, 2m, 2ks pro CMC II</t>
  </si>
  <si>
    <t>CMC-TC - TS8 el.mag. rukojeť + Master-Key pro CMC II</t>
  </si>
  <si>
    <t>CMC-TC číselný kód pro CMC II</t>
  </si>
  <si>
    <t>Třmen pro uchycení kabelu Patch-panely, se stíněním</t>
  </si>
  <si>
    <t>Třmen pro vedení kabelů 120x90 chromát, bal=10ks</t>
  </si>
  <si>
    <t>Systémový nosič pro kabelové trasy na Rack</t>
  </si>
  <si>
    <t>Sběrnice PSM 3x2x16A pro 7 modulů</t>
  </si>
  <si>
    <t>Zásuvky zasun.modul 4zás. S ochranným kontaktem</t>
  </si>
  <si>
    <t>Upevňovací sada PSM</t>
  </si>
  <si>
    <t>Rozvaděč optické spojky pro 86 svárů, uzamykatelný oceloplechový, včetně výzbroje, FO příslušenství a montáže</t>
  </si>
  <si>
    <t>NN rozvaděče</t>
  </si>
  <si>
    <t>Přesun police přístrojové 1U</t>
  </si>
  <si>
    <t>Přesun patch panelu 48 port, vč. Zapojení</t>
  </si>
  <si>
    <t>Přesun převodníku VG</t>
  </si>
  <si>
    <t>Úpravy ve stávajícím sil. Rozvadeči RMS 070</t>
  </si>
  <si>
    <t>Demontáž a opětovná montáž panelů zdvojené podlahy</t>
  </si>
  <si>
    <t>Demontáž vedení zálohovaného napájení velínu</t>
  </si>
  <si>
    <t>Odpojení a zrušení stávajících cca 20 vývodů datových zásuvek a připojení nových vývodů dostatečné délky</t>
  </si>
  <si>
    <t>Odpojení a zrušení stávajících cca 4 vývodů a datových zásuvek</t>
  </si>
  <si>
    <t>Odpojení a zrušení stávajících zásuvkových a světelných okruhů v nové serverovně</t>
  </si>
  <si>
    <t>Odpojení, demontáž a následná montáž stávajících svítidel v nové serverovně</t>
  </si>
  <si>
    <t>Demontáž a odpojení RD ve stávající serverovně</t>
  </si>
  <si>
    <t>Úklidové práce po instalaci a ekologická likvidace vzniklého odpadu</t>
  </si>
  <si>
    <t>Stavební přípomoce, průrazy, zapravení aj.</t>
  </si>
  <si>
    <t>Koordinace s ostatními profesemi</t>
  </si>
  <si>
    <t>Inženýrská činnost a technická podpora (KD aj.)</t>
  </si>
  <si>
    <t>hod</t>
  </si>
  <si>
    <t>Autorský dozor projektanta</t>
  </si>
  <si>
    <t xml:space="preserve">Uchazeč si je plně vědom, že kontrola výkazu výměr je součástí zadávacích podmínek.
Všechna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</si>
  <si>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Tlačítko central stop s aretací a plastovou krytkou (pod omítku)</t>
  </si>
  <si>
    <t>Zajišťení provizorního provozu sítě LAN v objektu po dobu přepojování vč. Instalace a materiálu</t>
  </si>
  <si>
    <t>Kabel H07RN-F 3Jx16</t>
  </si>
  <si>
    <t>Demontáž stávající UPS a by-passu, přesun UPS a její zapojení</t>
  </si>
  <si>
    <t>Kabel CYKY-O 5x1,5 (A)</t>
  </si>
  <si>
    <t>Rozšíření rozvaděče o MaR, výzbroj dle výkresové dokumentace (zahrnuje analyzátor DIRIS, zdroj, PLC kontroler vč. DI karet, software + implementace, vč. Instalace a oživení, aj.)</t>
  </si>
  <si>
    <t>Rozvaděč RTN komplet dle výzbroje včetně zapojení vývodů v provedení Rittal TS8 2x600/400/2000 - vyzbroj dle výkresová dokumentace vč.  proudových transformátorů</t>
  </si>
  <si>
    <t>14Z054</t>
  </si>
  <si>
    <t>Projektová dokumentace pro provedení stavby</t>
  </si>
  <si>
    <t xml:space="preserve">Žlab drátěný 300/50 Merkur2 </t>
  </si>
  <si>
    <t>CMC-TC jednotka pro ovládání přístupu včetně 19" držáku</t>
  </si>
  <si>
    <t>Popis kabekáže (NN a FO) popisovacími šťítky</t>
  </si>
  <si>
    <t>Panel zaslepovacíí 2U</t>
  </si>
  <si>
    <t>Montážní jednotka pro CMC-TC</t>
  </si>
  <si>
    <t>Jednotlivý kryt pro montážní jednotku (bal. 2ks)</t>
  </si>
  <si>
    <t>Zárubeň ocelová pro běžné zdění H 95 900 L/P EW30</t>
  </si>
  <si>
    <t>Kabel propojovací UTP kat.5E, RJ45/RJ45 35m  (barevně odlišený dle požadavku investora) ASŘ</t>
  </si>
  <si>
    <t>Kabel propojovací S/STP kat.6, RJ45/RJ45 25m  (barevně odlišený dle požadavku investora) ASŘ</t>
  </si>
  <si>
    <t>Kabel optický propojovací duplexní SC/SC, 50/125, 25m (barevně odlišený dle požadavku investora) ASŘ</t>
  </si>
  <si>
    <t>Kabel optický propojovací duplexní SC/ST, 62,5/125, 25m (barevně odlišený dle požadavku investora) ASŘ</t>
  </si>
  <si>
    <t>03</t>
  </si>
  <si>
    <t>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</si>
</sst>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 * #,##0.00&quot; Kč &quot;;\-* #,##0.00&quot; Kč &quot;;\ * \-#&quot; Kč &quot;;@\ "/>
    <numFmt numFmtId="165" formatCode="#,##0.00&quot; Kč&quot;"/>
    <numFmt numFmtId="166" formatCode="#,##0.00\ [$Kč-405];[Red]\-#,##0.00\ [$Kč-405]"/>
    <numFmt numFmtId="167" formatCode="#\ ###\ ##0;#\ ###\ ##0"/>
    <numFmt numFmtId="168" formatCode="#,##0.00\ [$Kč-405];\-#,##0.00\ [$Kč-405]"/>
    <numFmt numFmtId="169" formatCode="#\ ###\ ##0.00"/>
    <numFmt numFmtId="170" formatCode="#,##0.00&quot;     &quot;;\-#,##0.00&quot;     &quot;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60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indexed="16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93">
    <xf numFmtId="0" fontId="0" fillId="0" borderId="0" xfId="0"/>
    <xf numFmtId="0" fontId="1" fillId="0" borderId="0" xfId="22" applyFont="1">
      <alignment/>
      <protection/>
    </xf>
    <xf numFmtId="0" fontId="3" fillId="0" borderId="0" xfId="23" applyFont="1" applyBorder="1" applyAlignment="1">
      <alignment vertical="center" wrapText="1"/>
      <protection/>
    </xf>
    <xf numFmtId="49" fontId="4" fillId="0" borderId="0" xfId="23" applyNumberFormat="1" applyFont="1" applyBorder="1" applyAlignment="1">
      <alignment horizontal="left" vertical="center"/>
      <protection/>
    </xf>
    <xf numFmtId="0" fontId="5" fillId="0" borderId="0" xfId="23" applyFont="1" applyBorder="1" applyAlignment="1">
      <alignment horizontal="left" vertical="center"/>
      <protection/>
    </xf>
    <xf numFmtId="0" fontId="6" fillId="0" borderId="0" xfId="22" applyFont="1" applyAlignment="1">
      <alignment horizontal="left" vertical="center"/>
      <protection/>
    </xf>
    <xf numFmtId="49" fontId="4" fillId="0" borderId="0" xfId="23" applyNumberFormat="1" applyFont="1" applyBorder="1" applyAlignment="1">
      <alignment horizontal="left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0" xfId="22" applyFont="1" applyAlignment="1">
      <alignment vertical="center" wrapText="1"/>
      <protection/>
    </xf>
    <xf numFmtId="49" fontId="4" fillId="0" borderId="0" xfId="23" applyNumberFormat="1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6" fillId="0" borderId="0" xfId="22" applyFont="1" applyAlignment="1">
      <alignment vertical="center"/>
      <protection/>
    </xf>
    <xf numFmtId="0" fontId="7" fillId="0" borderId="1" xfId="23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165" fontId="7" fillId="0" borderId="1" xfId="23" applyNumberFormat="1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right" vertical="center"/>
      <protection/>
    </xf>
    <xf numFmtId="0" fontId="8" fillId="0" borderId="0" xfId="22" applyFont="1">
      <alignment/>
      <protection/>
    </xf>
    <xf numFmtId="0" fontId="8" fillId="0" borderId="0" xfId="23" applyFont="1" applyBorder="1" applyAlignment="1">
      <alignment vertical="center"/>
      <protection/>
    </xf>
    <xf numFmtId="0" fontId="8" fillId="0" borderId="0" xfId="22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165" fontId="8" fillId="0" borderId="0" xfId="22" applyNumberFormat="1" applyFont="1" applyBorder="1" applyAlignment="1">
      <alignment horizontal="left" vertical="center"/>
      <protection/>
    </xf>
    <xf numFmtId="165" fontId="8" fillId="0" borderId="0" xfId="21" applyNumberFormat="1" applyFont="1" applyBorder="1" applyAlignment="1" applyProtection="1">
      <alignment horizontal="right" vertical="center"/>
      <protection locked="0"/>
    </xf>
    <xf numFmtId="166" fontId="8" fillId="0" borderId="0" xfId="21" applyNumberFormat="1" applyFont="1" applyBorder="1" applyAlignment="1" applyProtection="1">
      <alignment horizontal="right" vertical="center"/>
      <protection locked="0"/>
    </xf>
    <xf numFmtId="0" fontId="8" fillId="0" borderId="0" xfId="22" applyFont="1" applyBorder="1" applyAlignment="1">
      <alignment horizontal="right" vertical="center"/>
      <protection/>
    </xf>
    <xf numFmtId="0" fontId="8" fillId="0" borderId="0" xfId="22" applyFont="1" applyBorder="1">
      <alignment/>
      <protection/>
    </xf>
    <xf numFmtId="49" fontId="8" fillId="0" borderId="0" xfId="22" applyNumberFormat="1" applyFont="1" applyBorder="1">
      <alignment/>
      <protection/>
    </xf>
    <xf numFmtId="167" fontId="8" fillId="0" borderId="0" xfId="22" applyNumberFormat="1" applyFont="1" applyBorder="1">
      <alignment/>
      <protection/>
    </xf>
    <xf numFmtId="166" fontId="8" fillId="0" borderId="0" xfId="22" applyNumberFormat="1" applyFont="1" applyBorder="1">
      <alignment/>
      <protection/>
    </xf>
    <xf numFmtId="49" fontId="9" fillId="0" borderId="0" xfId="23" applyNumberFormat="1" applyFont="1" applyBorder="1" applyAlignment="1">
      <alignment horizontal="left" vertical="center"/>
      <protection/>
    </xf>
    <xf numFmtId="49" fontId="10" fillId="0" borderId="0" xfId="23" applyNumberFormat="1" applyFont="1" applyBorder="1" applyAlignment="1">
      <alignment horizontal="left" vertical="center"/>
      <protection/>
    </xf>
    <xf numFmtId="165" fontId="9" fillId="0" borderId="0" xfId="23" applyNumberFormat="1" applyFont="1" applyBorder="1" applyAlignment="1">
      <alignment horizontal="left" vertical="center"/>
      <protection/>
    </xf>
    <xf numFmtId="165" fontId="9" fillId="0" borderId="0" xfId="23" applyNumberFormat="1" applyFont="1" applyBorder="1" applyAlignment="1">
      <alignment vertical="center"/>
      <protection/>
    </xf>
    <xf numFmtId="168" fontId="9" fillId="0" borderId="0" xfId="23" applyNumberFormat="1" applyFont="1" applyBorder="1" applyAlignment="1">
      <alignment vertical="center"/>
      <protection/>
    </xf>
    <xf numFmtId="0" fontId="10" fillId="0" borderId="0" xfId="23" applyFont="1" applyBorder="1" applyAlignment="1">
      <alignment horizontal="right" vertical="center"/>
      <protection/>
    </xf>
    <xf numFmtId="10" fontId="8" fillId="0" borderId="0" xfId="22" applyNumberFormat="1" applyFont="1" applyBorder="1" applyAlignment="1">
      <alignment horizontal="right" vertical="center"/>
      <protection/>
    </xf>
    <xf numFmtId="0" fontId="8" fillId="0" borderId="1" xfId="22" applyFont="1" applyBorder="1" applyAlignment="1">
      <alignment horizontal="center" vertical="center"/>
      <protection/>
    </xf>
    <xf numFmtId="49" fontId="8" fillId="0" borderId="1" xfId="22" applyNumberFormat="1" applyFont="1" applyBorder="1" applyAlignment="1">
      <alignment horizontal="left" vertical="center"/>
      <protection/>
    </xf>
    <xf numFmtId="165" fontId="8" fillId="0" borderId="1" xfId="22" applyNumberFormat="1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right" vertical="center"/>
      <protection/>
    </xf>
    <xf numFmtId="165" fontId="8" fillId="0" borderId="1" xfId="21" applyNumberFormat="1" applyFont="1" applyBorder="1" applyAlignment="1" applyProtection="1">
      <alignment horizontal="right" vertical="center"/>
      <protection locked="0"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left" vertical="center"/>
      <protection/>
    </xf>
    <xf numFmtId="165" fontId="11" fillId="0" borderId="0" xfId="22" applyNumberFormat="1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165" fontId="11" fillId="0" borderId="0" xfId="21" applyNumberFormat="1" applyFont="1" applyBorder="1" applyAlignment="1" applyProtection="1">
      <alignment horizontal="right" vertical="center"/>
      <protection locked="0"/>
    </xf>
    <xf numFmtId="0" fontId="11" fillId="0" borderId="0" xfId="22" applyFont="1">
      <alignment/>
      <protection/>
    </xf>
    <xf numFmtId="2" fontId="8" fillId="0" borderId="0" xfId="22" applyNumberFormat="1" applyFont="1" applyBorder="1">
      <alignment/>
      <protection/>
    </xf>
    <xf numFmtId="169" fontId="8" fillId="0" borderId="0" xfId="22" applyNumberFormat="1" applyFont="1" applyBorder="1">
      <alignment/>
      <protection/>
    </xf>
    <xf numFmtId="10" fontId="8" fillId="0" borderId="1" xfId="22" applyNumberFormat="1" applyFont="1" applyBorder="1" applyAlignment="1">
      <alignment horizontal="right" vertical="center"/>
      <protection/>
    </xf>
    <xf numFmtId="0" fontId="12" fillId="0" borderId="0" xfId="20" applyFont="1" applyAlignment="1">
      <alignment vertical="center" wrapText="1"/>
      <protection/>
    </xf>
    <xf numFmtId="0" fontId="12" fillId="0" borderId="0" xfId="0" applyFont="1"/>
    <xf numFmtId="0" fontId="3" fillId="0" borderId="2" xfId="23" applyFont="1" applyBorder="1" applyAlignment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14" fillId="0" borderId="3" xfId="23" applyFont="1" applyBorder="1" applyAlignment="1">
      <alignment horizontal="left" vertical="center" wrapText="1"/>
      <protection/>
    </xf>
    <xf numFmtId="49" fontId="14" fillId="0" borderId="1" xfId="23" applyNumberFormat="1" applyFont="1" applyBorder="1" applyAlignment="1">
      <alignment horizontal="left" vertical="center" wrapText="1"/>
      <protection/>
    </xf>
    <xf numFmtId="165" fontId="14" fillId="0" borderId="1" xfId="23" applyNumberFormat="1" applyFont="1" applyBorder="1" applyAlignment="1">
      <alignment horizontal="left" vertical="center" wrapText="1"/>
      <protection/>
    </xf>
    <xf numFmtId="0" fontId="14" fillId="0" borderId="1" xfId="23" applyFont="1" applyBorder="1" applyAlignment="1">
      <alignment horizontal="center" vertical="center" wrapText="1"/>
      <protection/>
    </xf>
    <xf numFmtId="0" fontId="14" fillId="0" borderId="4" xfId="23" applyFont="1" applyBorder="1" applyAlignment="1">
      <alignment horizontal="center" vertical="center" wrapText="1"/>
      <protection/>
    </xf>
    <xf numFmtId="170" fontId="14" fillId="0" borderId="3" xfId="21" applyNumberFormat="1" applyFont="1" applyBorder="1" applyAlignment="1" applyProtection="1">
      <alignment horizontal="center" vertical="center" wrapText="1"/>
      <protection/>
    </xf>
    <xf numFmtId="170" fontId="14" fillId="0" borderId="5" xfId="21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vertical="center" wrapText="1"/>
    </xf>
    <xf numFmtId="0" fontId="14" fillId="0" borderId="0" xfId="23" applyFont="1" applyBorder="1" applyAlignment="1">
      <alignment horizontal="left" vertical="center" wrapText="1"/>
      <protection/>
    </xf>
    <xf numFmtId="49" fontId="14" fillId="0" borderId="0" xfId="23" applyNumberFormat="1" applyFont="1" applyBorder="1" applyAlignment="1">
      <alignment horizontal="center" vertical="center" wrapText="1"/>
      <protection/>
    </xf>
    <xf numFmtId="165" fontId="14" fillId="0" borderId="0" xfId="23" applyNumberFormat="1" applyFont="1" applyBorder="1" applyAlignment="1">
      <alignment horizontal="left" vertical="center" wrapText="1"/>
      <protection/>
    </xf>
    <xf numFmtId="0" fontId="14" fillId="0" borderId="0" xfId="23" applyFont="1" applyBorder="1" applyAlignment="1">
      <alignment horizontal="center" vertical="center" wrapText="1"/>
      <protection/>
    </xf>
    <xf numFmtId="170" fontId="14" fillId="0" borderId="0" xfId="21" applyNumberFormat="1" applyFont="1" applyBorder="1" applyAlignment="1" applyProtection="1">
      <alignment horizontal="center" vertical="center" wrapText="1"/>
      <protection/>
    </xf>
    <xf numFmtId="0" fontId="15" fillId="0" borderId="0" xfId="23" applyFont="1" applyBorder="1" applyAlignment="1">
      <alignment horizontal="center" vertical="center" wrapText="1"/>
      <protection/>
    </xf>
    <xf numFmtId="49" fontId="15" fillId="0" borderId="0" xfId="23" applyNumberFormat="1" applyFont="1" applyBorder="1" applyAlignment="1">
      <alignment horizontal="center" vertical="center" wrapText="1"/>
      <protection/>
    </xf>
    <xf numFmtId="165" fontId="15" fillId="0" borderId="0" xfId="23" applyNumberFormat="1" applyFont="1" applyBorder="1" applyAlignment="1">
      <alignment horizontal="left" vertical="center" wrapText="1"/>
      <protection/>
    </xf>
    <xf numFmtId="0" fontId="15" fillId="0" borderId="0" xfId="23" applyFont="1" applyBorder="1" applyAlignment="1">
      <alignment horizontal="righ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3" applyNumberFormat="1" applyFont="1" applyBorder="1" applyAlignment="1">
      <alignment vertical="center" wrapText="1"/>
      <protection/>
    </xf>
    <xf numFmtId="0" fontId="16" fillId="0" borderId="6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lef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165" fontId="16" fillId="0" borderId="6" xfId="21" applyNumberFormat="1" applyFont="1" applyBorder="1" applyAlignment="1" applyProtection="1">
      <alignment horizontal="right" vertical="center" wrapText="1"/>
      <protection/>
    </xf>
    <xf numFmtId="165" fontId="17" fillId="0" borderId="2" xfId="21" applyNumberFormat="1" applyFont="1" applyBorder="1" applyAlignment="1" applyProtection="1">
      <alignment vertical="center" wrapText="1"/>
      <protection/>
    </xf>
    <xf numFmtId="0" fontId="16" fillId="0" borderId="9" xfId="0" applyFont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165" fontId="16" fillId="0" borderId="9" xfId="21" applyNumberFormat="1" applyFont="1" applyBorder="1" applyAlignment="1" applyProtection="1">
      <alignment horizontal="right" vertical="center" wrapText="1"/>
      <protection/>
    </xf>
    <xf numFmtId="165" fontId="17" fillId="0" borderId="11" xfId="21" applyNumberFormat="1" applyFont="1" applyBorder="1" applyAlignment="1" applyProtection="1">
      <alignment vertical="center" wrapText="1"/>
      <protection/>
    </xf>
    <xf numFmtId="0" fontId="18" fillId="0" borderId="0" xfId="20" applyFont="1" applyAlignment="1">
      <alignment vertical="center" wrapText="1"/>
      <protection/>
    </xf>
    <xf numFmtId="0" fontId="18" fillId="0" borderId="0" xfId="0" applyFont="1"/>
    <xf numFmtId="165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165" fontId="19" fillId="0" borderId="9" xfId="21" applyNumberFormat="1" applyFont="1" applyBorder="1" applyAlignment="1" applyProtection="1">
      <alignment horizontal="right" vertical="center" wrapText="1"/>
      <protection/>
    </xf>
    <xf numFmtId="165" fontId="20" fillId="0" borderId="11" xfId="21" applyNumberFormat="1" applyFont="1" applyBorder="1" applyAlignment="1" applyProtection="1">
      <alignment vertical="center" wrapText="1"/>
      <protection/>
    </xf>
    <xf numFmtId="0" fontId="16" fillId="0" borderId="3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165" fontId="16" fillId="0" borderId="3" xfId="21" applyNumberFormat="1" applyFont="1" applyBorder="1" applyAlignment="1" applyProtection="1">
      <alignment horizontal="right" vertical="center" wrapText="1"/>
      <protection/>
    </xf>
    <xf numFmtId="165" fontId="17" fillId="0" borderId="5" xfId="21" applyNumberFormat="1" applyFont="1" applyBorder="1" applyAlignment="1" applyProtection="1">
      <alignment vertical="center" wrapText="1"/>
      <protection/>
    </xf>
    <xf numFmtId="0" fontId="19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165" fontId="16" fillId="0" borderId="12" xfId="21" applyNumberFormat="1" applyFont="1" applyBorder="1" applyAlignment="1" applyProtection="1">
      <alignment horizontal="right" vertical="center" wrapText="1"/>
      <protection/>
    </xf>
    <xf numFmtId="165" fontId="17" fillId="0" borderId="15" xfId="21" applyNumberFormat="1" applyFont="1" applyBorder="1" applyAlignment="1" applyProtection="1">
      <alignment vertical="center" wrapText="1"/>
      <protection/>
    </xf>
    <xf numFmtId="165" fontId="11" fillId="0" borderId="0" xfId="23" applyNumberFormat="1" applyFont="1" applyBorder="1" applyAlignment="1">
      <alignment horizontal="left" vertical="center"/>
      <protection/>
    </xf>
    <xf numFmtId="0" fontId="21" fillId="0" borderId="0" xfId="20" applyFont="1" applyAlignment="1">
      <alignment vertical="center" wrapText="1"/>
      <protection/>
    </xf>
    <xf numFmtId="165" fontId="11" fillId="0" borderId="0" xfId="23" applyNumberFormat="1" applyFont="1" applyBorder="1" applyAlignment="1">
      <alignment horizontal="right" vertical="center" wrapText="1"/>
      <protection/>
    </xf>
    <xf numFmtId="49" fontId="8" fillId="0" borderId="0" xfId="27" applyNumberFormat="1" applyFont="1" applyFill="1" applyBorder="1" applyAlignment="1">
      <alignment horizontal="left" vertical="center"/>
      <protection/>
    </xf>
    <xf numFmtId="165" fontId="8" fillId="0" borderId="0" xfId="27" applyNumberFormat="1" applyFont="1" applyFill="1" applyBorder="1" applyAlignment="1">
      <alignment horizontal="left" vertical="center"/>
      <protection/>
    </xf>
    <xf numFmtId="0" fontId="8" fillId="0" borderId="0" xfId="27" applyFont="1" applyFill="1" applyBorder="1" applyAlignment="1">
      <alignment horizontal="right" vertical="center"/>
      <protection/>
    </xf>
    <xf numFmtId="9" fontId="8" fillId="0" borderId="0" xfId="27" applyNumberFormat="1" applyFont="1" applyFill="1" applyBorder="1" applyAlignment="1">
      <alignment horizontal="right" vertical="center"/>
      <protection/>
    </xf>
    <xf numFmtId="0" fontId="1" fillId="0" borderId="0" xfId="22" applyFont="1" applyBorder="1">
      <alignment/>
      <protection/>
    </xf>
    <xf numFmtId="49" fontId="1" fillId="0" borderId="0" xfId="22" applyNumberFormat="1" applyFont="1" applyBorder="1">
      <alignment/>
      <protection/>
    </xf>
    <xf numFmtId="2" fontId="1" fillId="0" borderId="0" xfId="22" applyNumberFormat="1" applyFont="1" applyBorder="1">
      <alignment/>
      <protection/>
    </xf>
    <xf numFmtId="167" fontId="1" fillId="0" borderId="0" xfId="22" applyNumberFormat="1" applyFont="1" applyBorder="1">
      <alignment/>
      <protection/>
    </xf>
    <xf numFmtId="169" fontId="1" fillId="0" borderId="0" xfId="22" applyNumberFormat="1" applyFont="1" applyBorder="1">
      <alignment/>
      <protection/>
    </xf>
    <xf numFmtId="170" fontId="14" fillId="0" borderId="4" xfId="21" applyNumberFormat="1" applyFont="1" applyBorder="1" applyAlignment="1" applyProtection="1">
      <alignment horizontal="center" vertical="center" wrapText="1"/>
      <protection/>
    </xf>
    <xf numFmtId="164" fontId="23" fillId="0" borderId="0" xfId="21" applyFont="1" applyBorder="1" applyAlignment="1" applyProtection="1">
      <alignment horizontal="right" vertical="center" wrapText="1"/>
      <protection/>
    </xf>
    <xf numFmtId="165" fontId="15" fillId="0" borderId="0" xfId="21" applyNumberFormat="1" applyFont="1" applyBorder="1" applyAlignment="1" applyProtection="1">
      <alignment horizontal="right" vertical="center" wrapText="1"/>
      <protection/>
    </xf>
    <xf numFmtId="0" fontId="12" fillId="0" borderId="7" xfId="0" applyFont="1" applyBorder="1" applyAlignment="1">
      <alignment vertical="center" wrapText="1"/>
    </xf>
    <xf numFmtId="165" fontId="16" fillId="0" borderId="8" xfId="21" applyNumberFormat="1" applyFont="1" applyBorder="1" applyAlignment="1" applyProtection="1">
      <alignment horizontal="right" vertical="center" wrapText="1"/>
      <protection/>
    </xf>
    <xf numFmtId="165" fontId="17" fillId="0" borderId="8" xfId="21" applyNumberFormat="1" applyFont="1" applyBorder="1" applyAlignment="1" applyProtection="1">
      <alignment vertical="center" wrapText="1"/>
      <protection/>
    </xf>
    <xf numFmtId="49" fontId="16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165" fontId="16" fillId="0" borderId="10" xfId="21" applyNumberFormat="1" applyFont="1" applyBorder="1" applyAlignment="1" applyProtection="1">
      <alignment horizontal="right" vertical="center" wrapText="1"/>
      <protection/>
    </xf>
    <xf numFmtId="165" fontId="17" fillId="0" borderId="10" xfId="21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left" vertical="center" wrapText="1"/>
    </xf>
    <xf numFmtId="165" fontId="16" fillId="0" borderId="0" xfId="28" applyNumberFormat="1" applyFont="1" applyFill="1" applyBorder="1" applyAlignment="1">
      <alignment horizontal="left" vertical="center" wrapText="1"/>
      <protection/>
    </xf>
    <xf numFmtId="0" fontId="16" fillId="0" borderId="0" xfId="28" applyFont="1" applyFill="1" applyBorder="1" applyAlignment="1">
      <alignment horizontal="right" vertical="center"/>
      <protection/>
    </xf>
    <xf numFmtId="0" fontId="12" fillId="0" borderId="1" xfId="0" applyFont="1" applyBorder="1" applyAlignment="1">
      <alignment vertical="center" wrapText="1"/>
    </xf>
    <xf numFmtId="165" fontId="16" fillId="0" borderId="4" xfId="21" applyNumberFormat="1" applyFont="1" applyBorder="1" applyAlignment="1" applyProtection="1">
      <alignment horizontal="right" vertical="center" wrapText="1"/>
      <protection/>
    </xf>
    <xf numFmtId="165" fontId="17" fillId="0" borderId="4" xfId="21" applyNumberFormat="1" applyFont="1" applyBorder="1" applyAlignment="1" applyProtection="1">
      <alignment vertical="center" wrapText="1"/>
      <protection/>
    </xf>
    <xf numFmtId="0" fontId="15" fillId="0" borderId="1" xfId="23" applyFont="1" applyBorder="1" applyAlignment="1">
      <alignment horizontal="center" vertical="center" wrapText="1"/>
      <protection/>
    </xf>
    <xf numFmtId="0" fontId="15" fillId="0" borderId="13" xfId="23" applyFont="1" applyBorder="1" applyAlignment="1">
      <alignment horizontal="center" vertical="center" wrapText="1"/>
      <protection/>
    </xf>
    <xf numFmtId="49" fontId="16" fillId="0" borderId="13" xfId="0" applyNumberFormat="1" applyFont="1" applyBorder="1" applyAlignment="1">
      <alignment horizontal="center" vertical="center" wrapText="1"/>
    </xf>
    <xf numFmtId="165" fontId="16" fillId="0" borderId="14" xfId="21" applyNumberFormat="1" applyFont="1" applyBorder="1" applyAlignment="1" applyProtection="1">
      <alignment horizontal="right" vertical="center" wrapText="1"/>
      <protection/>
    </xf>
    <xf numFmtId="165" fontId="17" fillId="0" borderId="14" xfId="21" applyNumberFormat="1" applyFont="1" applyBorder="1" applyAlignment="1" applyProtection="1">
      <alignment vertical="center" wrapText="1"/>
      <protection/>
    </xf>
    <xf numFmtId="165" fontId="16" fillId="0" borderId="0" xfId="24" applyNumberFormat="1" applyFont="1" applyBorder="1" applyAlignment="1">
      <alignment horizontal="left" vertical="center" wrapText="1"/>
      <protection/>
    </xf>
    <xf numFmtId="0" fontId="24" fillId="0" borderId="0" xfId="0" applyFont="1"/>
    <xf numFmtId="0" fontId="12" fillId="0" borderId="13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165" fontId="16" fillId="0" borderId="7" xfId="0" applyNumberFormat="1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6" xfId="21" applyNumberFormat="1" applyFont="1" applyFill="1" applyBorder="1" applyAlignment="1" applyProtection="1">
      <alignment horizontal="right" vertical="center" wrapText="1"/>
      <protection/>
    </xf>
    <xf numFmtId="165" fontId="16" fillId="0" borderId="8" xfId="21" applyNumberFormat="1" applyFont="1" applyFill="1" applyBorder="1" applyAlignment="1" applyProtection="1">
      <alignment horizontal="right" vertical="center" wrapText="1"/>
      <protection/>
    </xf>
    <xf numFmtId="165" fontId="17" fillId="0" borderId="8" xfId="21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/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19" fillId="0" borderId="4" xfId="0" applyFont="1" applyFill="1" applyBorder="1" applyAlignment="1">
      <alignment horizontal="right" vertical="center" wrapText="1"/>
    </xf>
    <xf numFmtId="165" fontId="19" fillId="0" borderId="3" xfId="21" applyNumberFormat="1" applyFont="1" applyFill="1" applyBorder="1" applyAlignment="1" applyProtection="1">
      <alignment horizontal="right" vertical="center" wrapText="1"/>
      <protection/>
    </xf>
    <xf numFmtId="165" fontId="20" fillId="0" borderId="5" xfId="21" applyNumberFormat="1" applyFont="1" applyFill="1" applyBorder="1" applyAlignment="1" applyProtection="1">
      <alignment vertical="center" wrapText="1"/>
      <protection/>
    </xf>
    <xf numFmtId="0" fontId="12" fillId="0" borderId="0" xfId="20" applyFont="1" applyFill="1" applyAlignment="1">
      <alignment vertical="center" wrapText="1"/>
      <protection/>
    </xf>
    <xf numFmtId="0" fontId="16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165" fontId="16" fillId="0" borderId="3" xfId="21" applyNumberFormat="1" applyFont="1" applyFill="1" applyBorder="1" applyAlignment="1" applyProtection="1">
      <alignment horizontal="right" vertical="center" wrapText="1"/>
      <protection/>
    </xf>
    <xf numFmtId="165" fontId="16" fillId="0" borderId="4" xfId="21" applyNumberFormat="1" applyFont="1" applyFill="1" applyBorder="1" applyAlignment="1" applyProtection="1">
      <alignment horizontal="right" vertical="center" wrapText="1"/>
      <protection/>
    </xf>
    <xf numFmtId="165" fontId="17" fillId="0" borderId="4" xfId="21" applyNumberFormat="1" applyFont="1" applyFill="1" applyBorder="1" applyAlignment="1" applyProtection="1">
      <alignment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165" fontId="16" fillId="0" borderId="9" xfId="21" applyNumberFormat="1" applyFont="1" applyFill="1" applyBorder="1" applyAlignment="1" applyProtection="1">
      <alignment horizontal="right" vertical="center" wrapText="1"/>
      <protection/>
    </xf>
    <xf numFmtId="165" fontId="16" fillId="0" borderId="10" xfId="21" applyNumberFormat="1" applyFont="1" applyFill="1" applyBorder="1" applyAlignment="1" applyProtection="1">
      <alignment horizontal="right" vertical="center" wrapText="1"/>
      <protection/>
    </xf>
    <xf numFmtId="165" fontId="17" fillId="0" borderId="10" xfId="21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165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165" fontId="25" fillId="0" borderId="9" xfId="21" applyNumberFormat="1" applyFont="1" applyBorder="1" applyAlignment="1" applyProtection="1">
      <alignment horizontal="right" vertical="center" wrapText="1"/>
      <protection/>
    </xf>
    <xf numFmtId="165" fontId="25" fillId="0" borderId="10" xfId="21" applyNumberFormat="1" applyFont="1" applyBorder="1" applyAlignment="1" applyProtection="1">
      <alignment horizontal="right" vertical="center" wrapText="1"/>
      <protection/>
    </xf>
    <xf numFmtId="165" fontId="27" fillId="0" borderId="10" xfId="21" applyNumberFormat="1" applyFont="1" applyBorder="1" applyAlignment="1" applyProtection="1">
      <alignment vertical="center" wrapText="1"/>
      <protection/>
    </xf>
    <xf numFmtId="0" fontId="26" fillId="0" borderId="0" xfId="0" applyFont="1"/>
    <xf numFmtId="49" fontId="25" fillId="0" borderId="0" xfId="0" applyNumberFormat="1" applyFont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left" vertical="center" wrapText="1"/>
    </xf>
    <xf numFmtId="0" fontId="3" fillId="0" borderId="0" xfId="23" applyFont="1" applyBorder="1" applyAlignment="1">
      <alignment vertical="center" wrapText="1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 wrapText="1"/>
      <protection/>
    </xf>
    <xf numFmtId="0" fontId="3" fillId="0" borderId="6" xfId="23" applyFont="1" applyBorder="1" applyAlignment="1">
      <alignment vertical="center" wrapText="1"/>
      <protection/>
    </xf>
    <xf numFmtId="0" fontId="22" fillId="0" borderId="0" xfId="25" applyFont="1" applyFill="1" applyBorder="1" applyAlignment="1">
      <alignment horizontal="left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cel Built-in Excel Built-in Excel Built-in Excel Built-in Excel Built-in Excel Built-in Excel Built-in Excel Built-in Excel Built-in Excel Built-in Excel Built-in Normal" xfId="20"/>
    <cellStyle name="Excel Built-in Excel Built-in Excel Built-in Excel Built-in Excel Built-in Excel Built-in Excel Built-in Excel Built-in Excel Built-in Excel Built-in Excel Built-in měny 2" xfId="21"/>
    <cellStyle name="Excel Built-in Excel Built-in Excel Built-in Excel Built-in Excel Built-in Excel Built-in Excel Built-in Excel Built-in Excel Built-in Excel Built-in Excel Built-in Normal 2" xfId="22"/>
    <cellStyle name="Excel Built-in Excel Built-in Excel Built-in Excel Built-in Excel Built-in Excel Built-in Excel Built-in Excel Built-in Excel Built-in Excel Built-in Excel Built-in normální 2" xfId="23"/>
    <cellStyle name="Excel Built-in Excel Built-in Excel Built-in Excel Built-in Excel Built-in Excel Built-in Excel Built-in Normální 3" xfId="24"/>
    <cellStyle name="Excel Built-in Normal" xfId="25"/>
    <cellStyle name="měny 2" xfId="26"/>
    <cellStyle name="Normal 2" xfId="27"/>
    <cellStyle name="Normální 3" xfId="2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11C1A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0</xdr:row>
      <xdr:rowOff>38100</xdr:rowOff>
    </xdr:from>
    <xdr:to>
      <xdr:col>5</xdr:col>
      <xdr:colOff>9525</xdr:colOff>
      <xdr:row>2</xdr:row>
      <xdr:rowOff>257175</xdr:rowOff>
    </xdr:to>
    <xdr:pic>
      <xdr:nvPicPr>
        <xdr:cNvPr id="1025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524375" y="38100"/>
          <a:ext cx="2124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0</xdr:row>
      <xdr:rowOff>0</xdr:rowOff>
    </xdr:from>
    <xdr:to>
      <xdr:col>5</xdr:col>
      <xdr:colOff>1790700</xdr:colOff>
      <xdr:row>2</xdr:row>
      <xdr:rowOff>219075</xdr:rowOff>
    </xdr:to>
    <xdr:pic>
      <xdr:nvPicPr>
        <xdr:cNvPr id="204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162550" y="0"/>
          <a:ext cx="2257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0</xdr:rowOff>
    </xdr:from>
    <xdr:to>
      <xdr:col>6</xdr:col>
      <xdr:colOff>0</xdr:colOff>
      <xdr:row>2</xdr:row>
      <xdr:rowOff>161925</xdr:rowOff>
    </xdr:to>
    <xdr:pic>
      <xdr:nvPicPr>
        <xdr:cNvPr id="4097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10200" y="0"/>
          <a:ext cx="21431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 topLeftCell="A1">
      <selection activeCell="I36" sqref="I36"/>
    </sheetView>
  </sheetViews>
  <sheetFormatPr defaultColWidth="10.7109375" defaultRowHeight="15"/>
  <cols>
    <col min="1" max="1" width="5.421875" style="1" customWidth="1"/>
    <col min="2" max="2" width="14.28125" style="1" customWidth="1"/>
    <col min="3" max="3" width="35.8515625" style="1" customWidth="1"/>
    <col min="4" max="4" width="17.140625" style="1" customWidth="1"/>
    <col min="5" max="5" width="26.8515625" style="1" customWidth="1"/>
    <col min="6" max="16384" width="10.7109375" style="1" customWidth="1"/>
  </cols>
  <sheetData>
    <row r="1" spans="1:9" s="5" customFormat="1" ht="23.45" customHeight="1">
      <c r="A1" s="187" t="s">
        <v>0</v>
      </c>
      <c r="B1" s="187"/>
      <c r="C1" s="3" t="s">
        <v>1</v>
      </c>
      <c r="D1" s="4"/>
      <c r="E1" s="4"/>
      <c r="F1" s="4"/>
      <c r="G1" s="4"/>
      <c r="H1" s="4"/>
      <c r="I1" s="4"/>
    </row>
    <row r="2" spans="1:9" s="8" customFormat="1" ht="23.45" customHeight="1">
      <c r="A2" s="187" t="s">
        <v>2</v>
      </c>
      <c r="B2" s="187"/>
      <c r="C2" s="6" t="s">
        <v>400</v>
      </c>
      <c r="D2" s="7"/>
      <c r="E2" s="7"/>
      <c r="F2" s="7"/>
      <c r="G2" s="7"/>
      <c r="H2" s="7"/>
      <c r="I2" s="7"/>
    </row>
    <row r="3" spans="1:9" s="8" customFormat="1" ht="23.45" customHeight="1">
      <c r="A3" s="187" t="s">
        <v>3</v>
      </c>
      <c r="B3" s="187"/>
      <c r="C3" s="6" t="s">
        <v>413</v>
      </c>
      <c r="D3" s="6" t="s">
        <v>414</v>
      </c>
      <c r="E3" s="9"/>
      <c r="F3" s="9"/>
      <c r="G3" s="7"/>
      <c r="H3" s="7"/>
      <c r="I3" s="7"/>
    </row>
    <row r="4" spans="1:9" s="8" customFormat="1" ht="23.25">
      <c r="A4" s="2"/>
      <c r="B4" s="7"/>
      <c r="C4" s="10"/>
      <c r="D4" s="7"/>
      <c r="E4" s="7"/>
      <c r="F4" s="7"/>
      <c r="G4" s="7"/>
      <c r="H4" s="7"/>
      <c r="I4" s="7"/>
    </row>
    <row r="5" spans="1:5" s="11" customFormat="1" ht="23.25">
      <c r="A5" s="188" t="s">
        <v>4</v>
      </c>
      <c r="B5" s="188"/>
      <c r="C5" s="188"/>
      <c r="D5" s="188"/>
      <c r="E5" s="188"/>
    </row>
    <row r="6" spans="1:6" s="17" customFormat="1" ht="15.75">
      <c r="A6" s="12" t="s">
        <v>5</v>
      </c>
      <c r="B6" s="13"/>
      <c r="C6" s="14"/>
      <c r="D6" s="12" t="s">
        <v>6</v>
      </c>
      <c r="E6" s="15" t="s">
        <v>7</v>
      </c>
      <c r="F6" s="16"/>
    </row>
    <row r="7" spans="1:6" s="23" customFormat="1" ht="15">
      <c r="A7" s="18">
        <v>1</v>
      </c>
      <c r="B7" s="19" t="s">
        <v>8</v>
      </c>
      <c r="C7" s="20"/>
      <c r="D7" s="21"/>
      <c r="E7" s="22">
        <f>'REKAPITULACE STAVBA'!F20</f>
        <v>0</v>
      </c>
      <c r="F7" s="16"/>
    </row>
    <row r="8" spans="1:6" s="23" customFormat="1" ht="15">
      <c r="A8" s="18">
        <v>2</v>
      </c>
      <c r="B8" s="19" t="s">
        <v>9</v>
      </c>
      <c r="C8" s="20"/>
      <c r="D8" s="21"/>
      <c r="E8" s="22">
        <f>'REKAITULACE SLP A NN SERVEROVNA'!F29</f>
        <v>0</v>
      </c>
      <c r="F8" s="16"/>
    </row>
    <row r="9" spans="1:5" s="16" customFormat="1" ht="15">
      <c r="A9" s="24"/>
      <c r="B9" s="25"/>
      <c r="C9" s="25"/>
      <c r="D9" s="26"/>
      <c r="E9" s="27"/>
    </row>
    <row r="10" spans="1:5" s="33" customFormat="1" ht="20.25">
      <c r="A10" s="28" t="s">
        <v>10</v>
      </c>
      <c r="B10" s="29"/>
      <c r="C10" s="30"/>
      <c r="D10" s="31"/>
      <c r="E10" s="32">
        <f>SUM(E7:E8)</f>
        <v>0</v>
      </c>
    </row>
  </sheetData>
  <sheetProtection selectLockedCells="1" selectUnlockedCells="1"/>
  <mergeCells count="4">
    <mergeCell ref="A1:B1"/>
    <mergeCell ref="A2:B2"/>
    <mergeCell ref="A3:B3"/>
    <mergeCell ref="A5:E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 topLeftCell="A1">
      <selection activeCell="J5" sqref="J5"/>
    </sheetView>
  </sheetViews>
  <sheetFormatPr defaultColWidth="10.7109375" defaultRowHeight="12.75" customHeight="1"/>
  <cols>
    <col min="1" max="1" width="5.421875" style="1" customWidth="1"/>
    <col min="2" max="2" width="14.28125" style="1" customWidth="1"/>
    <col min="3" max="3" width="35.140625" style="1" customWidth="1"/>
    <col min="4" max="4" width="10.421875" style="1" customWidth="1"/>
    <col min="5" max="5" width="19.140625" style="1" customWidth="1"/>
    <col min="6" max="6" width="26.8515625" style="1" customWidth="1"/>
    <col min="7" max="16384" width="10.7109375" style="1" customWidth="1"/>
  </cols>
  <sheetData>
    <row r="1" spans="1:10" s="5" customFormat="1" ht="21.75" customHeight="1">
      <c r="A1" s="187" t="s">
        <v>0</v>
      </c>
      <c r="B1" s="187"/>
      <c r="C1" s="3" t="s">
        <v>1</v>
      </c>
      <c r="D1" s="4"/>
      <c r="E1" s="4"/>
      <c r="F1" s="4"/>
      <c r="G1" s="4"/>
      <c r="H1" s="4"/>
      <c r="I1" s="4"/>
      <c r="J1" s="4"/>
    </row>
    <row r="2" spans="1:10" s="8" customFormat="1" ht="29.1" customHeight="1">
      <c r="A2" s="187" t="s">
        <v>2</v>
      </c>
      <c r="B2" s="187"/>
      <c r="C2" s="6" t="s">
        <v>400</v>
      </c>
      <c r="D2" s="7"/>
      <c r="E2" s="7"/>
      <c r="F2" s="7"/>
      <c r="G2" s="7"/>
      <c r="H2" s="7"/>
      <c r="I2" s="7"/>
      <c r="J2" s="7"/>
    </row>
    <row r="3" spans="1:10" s="8" customFormat="1" ht="21.75" customHeight="1">
      <c r="A3" s="187" t="s">
        <v>3</v>
      </c>
      <c r="B3" s="187"/>
      <c r="C3" s="6" t="s">
        <v>413</v>
      </c>
      <c r="D3" s="2" t="s">
        <v>11</v>
      </c>
      <c r="E3" s="6" t="s">
        <v>414</v>
      </c>
      <c r="F3" s="9"/>
      <c r="G3" s="9"/>
      <c r="H3" s="7"/>
      <c r="I3" s="7"/>
      <c r="J3" s="7"/>
    </row>
    <row r="4" spans="1:10" s="8" customFormat="1" ht="9" customHeight="1">
      <c r="A4" s="2"/>
      <c r="B4" s="7"/>
      <c r="C4" s="10"/>
      <c r="D4" s="2"/>
      <c r="E4" s="7"/>
      <c r="F4" s="7"/>
      <c r="G4" s="7"/>
      <c r="H4" s="7"/>
      <c r="I4" s="7"/>
      <c r="J4" s="7"/>
    </row>
    <row r="5" spans="1:6" s="11" customFormat="1" ht="24" customHeight="1">
      <c r="A5" s="188" t="s">
        <v>12</v>
      </c>
      <c r="B5" s="188"/>
      <c r="C5" s="188"/>
      <c r="D5" s="188"/>
      <c r="E5" s="188"/>
      <c r="F5" s="188"/>
    </row>
    <row r="6" spans="1:7" s="17" customFormat="1" ht="14.85" customHeight="1">
      <c r="A6" s="12" t="s">
        <v>5</v>
      </c>
      <c r="B6" s="13"/>
      <c r="C6" s="14"/>
      <c r="D6" s="15" t="s">
        <v>13</v>
      </c>
      <c r="E6" s="12" t="s">
        <v>6</v>
      </c>
      <c r="F6" s="15" t="s">
        <v>7</v>
      </c>
      <c r="G6" s="16"/>
    </row>
    <row r="7" spans="1:7" s="23" customFormat="1" ht="15.95" customHeight="1">
      <c r="A7" s="18">
        <v>1</v>
      </c>
      <c r="B7" s="19" t="s">
        <v>14</v>
      </c>
      <c r="C7" s="20"/>
      <c r="E7" s="21"/>
      <c r="F7" s="21">
        <f>SUM('STAVEBNÍ ÚPRAVY'!G8+'STAVEBNÍ ÚPRAVY'!G22)</f>
        <v>0</v>
      </c>
      <c r="G7" s="16"/>
    </row>
    <row r="8" spans="1:7" s="23" customFormat="1" ht="15.95" customHeight="1">
      <c r="A8" s="18">
        <v>2</v>
      </c>
      <c r="B8" s="19" t="s">
        <v>15</v>
      </c>
      <c r="C8" s="20"/>
      <c r="D8" s="34"/>
      <c r="E8" s="21"/>
      <c r="F8" s="21">
        <f>SUM('STAVEBNÍ ÚPRAVY'!G6+'STAVEBNÍ ÚPRAVY'!G7+'STAVEBNÍ ÚPRAVY'!G9+'STAVEBNÍ ÚPRAVY'!G11+'STAVEBNÍ ÚPRAVY'!G12+'STAVEBNÍ ÚPRAVY'!G13+'STAVEBNÍ ÚPRAVY'!G14+'STAVEBNÍ ÚPRAVY'!G15+'STAVEBNÍ ÚPRAVY'!G17+'STAVEBNÍ ÚPRAVY'!G18+'STAVEBNÍ ÚPRAVY'!G19+'STAVEBNÍ ÚPRAVY'!G20+'STAVEBNÍ ÚPRAVY'!G21+'STAVEBNÍ ÚPRAVY'!G24+'STAVEBNÍ ÚPRAVY'!G25+'STAVEBNÍ ÚPRAVY'!G26+'STAVEBNÍ ÚPRAVY'!G27+'STAVEBNÍ ÚPRAVY'!G28+'STAVEBNÍ ÚPRAVY'!G29+'STAVEBNÍ ÚPRAVY'!G30+'STAVEBNÍ ÚPRAVY'!G31+'STAVEBNÍ ÚPRAVY'!G32+'STAVEBNÍ ÚPRAVY'!G33+'STAVEBNÍ ÚPRAVY'!G35+'STAVEBNÍ ÚPRAVY'!G36)</f>
        <v>0</v>
      </c>
      <c r="G8" s="16"/>
    </row>
    <row r="9" spans="1:7" s="23" customFormat="1" ht="15.95" customHeight="1">
      <c r="A9" s="18">
        <v>3</v>
      </c>
      <c r="B9" s="19" t="s">
        <v>16</v>
      </c>
      <c r="C9" s="20"/>
      <c r="D9" s="34"/>
      <c r="E9" s="21"/>
      <c r="F9" s="21">
        <f>SUM('STAVEBNÍ ÚPRAVY'!G52+'STAVEBNÍ ÚPRAVY'!G54+'STAVEBNÍ ÚPRAVY'!G56+'STAVEBNÍ ÚPRAVY'!G57+'STAVEBNÍ ÚPRAVY'!G58+'STAVEBNÍ ÚPRAVY'!G62+'STAVEBNÍ ÚPRAVY'!G69+'STAVEBNÍ ÚPRAVY'!G71)</f>
        <v>0</v>
      </c>
      <c r="G9" s="16"/>
    </row>
    <row r="10" spans="1:7" s="23" customFormat="1" ht="15.95" customHeight="1">
      <c r="A10" s="18">
        <v>4</v>
      </c>
      <c r="B10" s="19" t="s">
        <v>17</v>
      </c>
      <c r="C10" s="20"/>
      <c r="D10" s="34"/>
      <c r="E10" s="21"/>
      <c r="F10" s="21">
        <f>SUM('STAVEBNÍ ÚPRAVY'!G39+'STAVEBNÍ ÚPRAVY'!G40+'STAVEBNÍ ÚPRAVY'!G41+'STAVEBNÍ ÚPRAVY'!G42+'STAVEBNÍ ÚPRAVY'!G43+'STAVEBNÍ ÚPRAVY'!G45+'STAVEBNÍ ÚPRAVY'!G46+'STAVEBNÍ ÚPRAVY'!G47+'STAVEBNÍ ÚPRAVY'!G48+'STAVEBNÍ ÚPRAVY'!G50+'STAVEBNÍ ÚPRAVY'!G51+'STAVEBNÍ ÚPRAVY'!G53+'STAVEBNÍ ÚPRAVY'!G55+'STAVEBNÍ ÚPRAVY'!G59+'STAVEBNÍ ÚPRAVY'!G60+'STAVEBNÍ ÚPRAVY'!G61+'STAVEBNÍ ÚPRAVY'!G63+'STAVEBNÍ ÚPRAVY'!G64+'STAVEBNÍ ÚPRAVY'!G66+'STAVEBNÍ ÚPRAVY'!G68+'STAVEBNÍ ÚPRAVY'!G70+'STAVEBNÍ ÚPRAVY'!G72+'STAVEBNÍ ÚPRAVY'!G73+'STAVEBNÍ ÚPRAVY'!G74+'STAVEBNÍ ÚPRAVY'!G76+'STAVEBNÍ ÚPRAVY'!G77+'STAVEBNÍ ÚPRAVY'!G79+'STAVEBNÍ ÚPRAVY'!G81+'STAVEBNÍ ÚPRAVY'!G82)</f>
        <v>0</v>
      </c>
      <c r="G10" s="16"/>
    </row>
    <row r="11" spans="1:7" s="23" customFormat="1" ht="15.95" customHeight="1">
      <c r="A11" s="35">
        <v>5</v>
      </c>
      <c r="B11" s="36" t="s">
        <v>209</v>
      </c>
      <c r="C11" s="37"/>
      <c r="D11" s="38"/>
      <c r="E11" s="39"/>
      <c r="F11" s="39">
        <f>SUM('STAVEBNÍ ÚPRAVY'!G84)</f>
        <v>0</v>
      </c>
      <c r="G11" s="16"/>
    </row>
    <row r="12" spans="1:7" s="43" customFormat="1" ht="15.95" customHeight="1">
      <c r="A12" s="40">
        <v>6</v>
      </c>
      <c r="B12" s="41" t="s">
        <v>18</v>
      </c>
      <c r="C12" s="42"/>
      <c r="E12" s="44"/>
      <c r="F12" s="44">
        <f>SUM(F7:F11)</f>
        <v>0</v>
      </c>
      <c r="G12" s="45"/>
    </row>
    <row r="13" spans="1:6" s="16" customFormat="1" ht="15.95" customHeight="1">
      <c r="A13" s="24"/>
      <c r="B13" s="25"/>
      <c r="C13" s="25"/>
      <c r="D13" s="46"/>
      <c r="E13" s="26"/>
      <c r="F13" s="47"/>
    </row>
    <row r="14" spans="1:7" s="23" customFormat="1" ht="15.95" customHeight="1">
      <c r="A14" s="18">
        <v>7</v>
      </c>
      <c r="B14" s="19" t="s">
        <v>19</v>
      </c>
      <c r="C14" s="20"/>
      <c r="D14" s="34">
        <v>0.02</v>
      </c>
      <c r="E14" s="21">
        <f>F12</f>
        <v>0</v>
      </c>
      <c r="F14" s="21">
        <f>E14*D14</f>
        <v>0</v>
      </c>
      <c r="G14" s="16"/>
    </row>
    <row r="15" spans="1:7" s="23" customFormat="1" ht="15.95" customHeight="1">
      <c r="A15" s="18">
        <v>8</v>
      </c>
      <c r="B15" s="19" t="s">
        <v>20</v>
      </c>
      <c r="C15" s="20"/>
      <c r="D15" s="34">
        <v>0.035</v>
      </c>
      <c r="E15" s="21">
        <f>F12</f>
        <v>0</v>
      </c>
      <c r="F15" s="21">
        <f>E15*D15</f>
        <v>0</v>
      </c>
      <c r="G15" s="16"/>
    </row>
    <row r="16" spans="1:7" s="23" customFormat="1" ht="15.95" customHeight="1">
      <c r="A16" s="18">
        <v>9</v>
      </c>
      <c r="B16" s="19" t="s">
        <v>21</v>
      </c>
      <c r="C16" s="20"/>
      <c r="D16" s="34">
        <v>0.0085</v>
      </c>
      <c r="E16" s="21">
        <f>F12</f>
        <v>0</v>
      </c>
      <c r="F16" s="21">
        <f>E16*D16</f>
        <v>0</v>
      </c>
      <c r="G16" s="16"/>
    </row>
    <row r="17" spans="1:7" s="23" customFormat="1" ht="15.95" customHeight="1">
      <c r="A17" s="35">
        <v>10</v>
      </c>
      <c r="B17" s="36" t="s">
        <v>22</v>
      </c>
      <c r="C17" s="37"/>
      <c r="D17" s="48">
        <v>0.05</v>
      </c>
      <c r="E17" s="39">
        <f>F12</f>
        <v>0</v>
      </c>
      <c r="F17" s="39">
        <f>E17*D17</f>
        <v>0</v>
      </c>
      <c r="G17" s="16"/>
    </row>
    <row r="18" spans="1:7" s="43" customFormat="1" ht="15.95" customHeight="1">
      <c r="A18" s="40">
        <v>11</v>
      </c>
      <c r="B18" s="41" t="s">
        <v>23</v>
      </c>
      <c r="C18" s="42"/>
      <c r="E18" s="44"/>
      <c r="F18" s="44">
        <f>SUM(F14:F17)</f>
        <v>0</v>
      </c>
      <c r="G18" s="45"/>
    </row>
    <row r="19" spans="1:6" s="16" customFormat="1" ht="15.95" customHeight="1">
      <c r="A19" s="24"/>
      <c r="B19" s="25"/>
      <c r="C19" s="25"/>
      <c r="D19" s="46"/>
      <c r="E19" s="26"/>
      <c r="F19" s="47"/>
    </row>
    <row r="20" spans="1:6" s="33" customFormat="1" ht="21" customHeight="1">
      <c r="A20" s="28" t="s">
        <v>10</v>
      </c>
      <c r="B20" s="29"/>
      <c r="C20" s="30"/>
      <c r="D20" s="31"/>
      <c r="E20" s="31"/>
      <c r="F20" s="31">
        <f>F18+F12</f>
        <v>0</v>
      </c>
    </row>
    <row r="65536" ht="12.75" customHeight="1"/>
  </sheetData>
  <sheetProtection selectLockedCells="1" selectUnlockedCells="1"/>
  <mergeCells count="4">
    <mergeCell ref="A1:B1"/>
    <mergeCell ref="A2:B2"/>
    <mergeCell ref="A3:B3"/>
    <mergeCell ref="A5:F5"/>
  </mergeCells>
  <printOptions horizontalCentered="1"/>
  <pageMargins left="0.787401575" right="0.787401575" top="0.8333333333333334" bottom="0.49027777777777776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7"/>
  <sheetViews>
    <sheetView zoomScale="125" zoomScaleNormal="125" workbookViewId="0" topLeftCell="A1">
      <selection activeCell="F6" sqref="F6:F84"/>
    </sheetView>
  </sheetViews>
  <sheetFormatPr defaultColWidth="8.8515625" defaultRowHeight="15"/>
  <cols>
    <col min="1" max="1" width="4.421875" style="49" customWidth="1"/>
    <col min="2" max="2" width="14.421875" style="49" customWidth="1"/>
    <col min="3" max="3" width="51.28125" style="49" customWidth="1"/>
    <col min="4" max="4" width="4.8515625" style="49" customWidth="1"/>
    <col min="5" max="5" width="6.00390625" style="49" customWidth="1"/>
    <col min="6" max="6" width="21.00390625" style="49" customWidth="1"/>
    <col min="7" max="7" width="16.28125" style="49" customWidth="1"/>
    <col min="8" max="252" width="8.8515625" style="49" customWidth="1"/>
    <col min="253" max="16384" width="8.8515625" style="50" customWidth="1"/>
  </cols>
  <sheetData>
    <row r="1" spans="1:7" s="8" customFormat="1" ht="23.85" customHeight="1">
      <c r="A1" s="189" t="s">
        <v>24</v>
      </c>
      <c r="B1" s="189"/>
      <c r="C1" s="189"/>
      <c r="D1" s="189"/>
      <c r="E1" s="189"/>
      <c r="F1" s="189"/>
      <c r="G1" s="189"/>
    </row>
    <row r="2" spans="1:7" s="52" customFormat="1" ht="15.2" customHeight="1">
      <c r="A2" s="190" t="s">
        <v>25</v>
      </c>
      <c r="B2" s="190"/>
      <c r="C2" s="190"/>
      <c r="D2" s="190"/>
      <c r="E2" s="190"/>
      <c r="F2" s="51" t="s">
        <v>26</v>
      </c>
      <c r="G2" s="51" t="s">
        <v>27</v>
      </c>
    </row>
    <row r="3" spans="1:7" s="60" customFormat="1" ht="15">
      <c r="A3" s="53" t="s">
        <v>28</v>
      </c>
      <c r="B3" s="54" t="s">
        <v>29</v>
      </c>
      <c r="C3" s="55" t="s">
        <v>30</v>
      </c>
      <c r="D3" s="56" t="s">
        <v>31</v>
      </c>
      <c r="E3" s="57" t="s">
        <v>32</v>
      </c>
      <c r="F3" s="58" t="s">
        <v>33</v>
      </c>
      <c r="G3" s="59" t="s">
        <v>34</v>
      </c>
    </row>
    <row r="4" spans="1:7" s="60" customFormat="1" ht="15">
      <c r="A4" s="61"/>
      <c r="B4" s="62" t="s">
        <v>35</v>
      </c>
      <c r="C4" s="63" t="s">
        <v>36</v>
      </c>
      <c r="D4" s="64"/>
      <c r="E4" s="64"/>
      <c r="F4" s="65"/>
      <c r="G4" s="65"/>
    </row>
    <row r="5" spans="1:7" s="52" customFormat="1" ht="15">
      <c r="A5" s="66"/>
      <c r="B5" s="67" t="s">
        <v>37</v>
      </c>
      <c r="C5" s="68" t="s">
        <v>38</v>
      </c>
      <c r="D5" s="69"/>
      <c r="E5" s="69"/>
      <c r="F5" s="70"/>
      <c r="G5" s="71">
        <f>SUM(G6:G9)</f>
        <v>0</v>
      </c>
    </row>
    <row r="6" spans="1:7" ht="15">
      <c r="A6" s="72">
        <v>1</v>
      </c>
      <c r="B6" s="73" t="s">
        <v>39</v>
      </c>
      <c r="C6" s="73" t="s">
        <v>40</v>
      </c>
      <c r="D6" s="74" t="s">
        <v>41</v>
      </c>
      <c r="E6" s="75">
        <v>4.5</v>
      </c>
      <c r="F6" s="76"/>
      <c r="G6" s="77">
        <f>E6*F6</f>
        <v>0</v>
      </c>
    </row>
    <row r="7" spans="1:256" s="84" customFormat="1" ht="15">
      <c r="A7" s="78">
        <f>A6+1</f>
        <v>2</v>
      </c>
      <c r="B7" s="79" t="s">
        <v>42</v>
      </c>
      <c r="C7" s="79" t="s">
        <v>43</v>
      </c>
      <c r="D7" s="80" t="s">
        <v>44</v>
      </c>
      <c r="E7" s="81">
        <v>4</v>
      </c>
      <c r="F7" s="82"/>
      <c r="G7" s="83">
        <f>E7*F7</f>
        <v>0</v>
      </c>
      <c r="IS7" s="85"/>
      <c r="IT7" s="85"/>
      <c r="IU7" s="85"/>
      <c r="IV7" s="85"/>
    </row>
    <row r="8" spans="1:7" ht="15">
      <c r="A8" s="78">
        <f>A7+1</f>
        <v>3</v>
      </c>
      <c r="B8" s="86" t="s">
        <v>45</v>
      </c>
      <c r="C8" s="86" t="s">
        <v>46</v>
      </c>
      <c r="D8" s="87" t="s">
        <v>44</v>
      </c>
      <c r="E8" s="88">
        <v>4</v>
      </c>
      <c r="F8" s="89"/>
      <c r="G8" s="90">
        <f>E8*F8</f>
        <v>0</v>
      </c>
    </row>
    <row r="9" spans="1:7" ht="15">
      <c r="A9" s="91">
        <f>A8+1</f>
        <v>4</v>
      </c>
      <c r="B9" s="92" t="s">
        <v>47</v>
      </c>
      <c r="C9" s="92" t="s">
        <v>48</v>
      </c>
      <c r="D9" s="93" t="s">
        <v>41</v>
      </c>
      <c r="E9" s="94">
        <v>2.2</v>
      </c>
      <c r="F9" s="95"/>
      <c r="G9" s="96">
        <f>E9*F9</f>
        <v>0</v>
      </c>
    </row>
    <row r="10" spans="1:7" s="52" customFormat="1" ht="15">
      <c r="A10" s="66"/>
      <c r="B10" s="67" t="s">
        <v>49</v>
      </c>
      <c r="C10" s="68" t="s">
        <v>50</v>
      </c>
      <c r="D10" s="69"/>
      <c r="E10" s="69"/>
      <c r="F10" s="70"/>
      <c r="G10" s="71">
        <f>SUM(G11:G15)</f>
        <v>0</v>
      </c>
    </row>
    <row r="11" spans="1:7" ht="22.5">
      <c r="A11" s="72">
        <f>A9+1</f>
        <v>5</v>
      </c>
      <c r="B11" s="73" t="s">
        <v>51</v>
      </c>
      <c r="C11" s="73" t="s">
        <v>52</v>
      </c>
      <c r="D11" s="74" t="s">
        <v>44</v>
      </c>
      <c r="E11" s="75">
        <v>2</v>
      </c>
      <c r="F11" s="76"/>
      <c r="G11" s="77">
        <f>E11*F11</f>
        <v>0</v>
      </c>
    </row>
    <row r="12" spans="1:7" ht="15">
      <c r="A12" s="78">
        <f>A11+1</f>
        <v>6</v>
      </c>
      <c r="B12" s="79" t="s">
        <v>53</v>
      </c>
      <c r="C12" s="79" t="s">
        <v>54</v>
      </c>
      <c r="D12" s="80" t="s">
        <v>55</v>
      </c>
      <c r="E12" s="81">
        <v>1.824</v>
      </c>
      <c r="F12" s="82"/>
      <c r="G12" s="83">
        <f>E12*F12</f>
        <v>0</v>
      </c>
    </row>
    <row r="13" spans="1:7" ht="22.5">
      <c r="A13" s="78">
        <f>A12+1</f>
        <v>7</v>
      </c>
      <c r="B13" s="79" t="s">
        <v>56</v>
      </c>
      <c r="C13" s="79" t="s">
        <v>57</v>
      </c>
      <c r="D13" s="80" t="s">
        <v>55</v>
      </c>
      <c r="E13" s="81">
        <v>1.824</v>
      </c>
      <c r="F13" s="82"/>
      <c r="G13" s="83">
        <f>E13*F13</f>
        <v>0</v>
      </c>
    </row>
    <row r="14" spans="1:7" ht="15">
      <c r="A14" s="78">
        <f>A13+1</f>
        <v>8</v>
      </c>
      <c r="B14" s="79" t="s">
        <v>58</v>
      </c>
      <c r="C14" s="79" t="s">
        <v>59</v>
      </c>
      <c r="D14" s="80" t="s">
        <v>55</v>
      </c>
      <c r="E14" s="81">
        <v>1.824</v>
      </c>
      <c r="F14" s="82"/>
      <c r="G14" s="83">
        <f>E14*F14</f>
        <v>0</v>
      </c>
    </row>
    <row r="15" spans="1:7" ht="22.5">
      <c r="A15" s="91">
        <f>A14+1</f>
        <v>9</v>
      </c>
      <c r="B15" s="92" t="s">
        <v>60</v>
      </c>
      <c r="C15" s="92" t="s">
        <v>61</v>
      </c>
      <c r="D15" s="93" t="s">
        <v>55</v>
      </c>
      <c r="E15" s="94">
        <v>1.824</v>
      </c>
      <c r="F15" s="95"/>
      <c r="G15" s="96">
        <f>E15*F15</f>
        <v>0</v>
      </c>
    </row>
    <row r="16" spans="1:7" ht="15">
      <c r="A16" s="66"/>
      <c r="B16" s="67" t="s">
        <v>62</v>
      </c>
      <c r="C16" s="68" t="s">
        <v>63</v>
      </c>
      <c r="D16" s="69"/>
      <c r="E16" s="69"/>
      <c r="F16" s="70"/>
      <c r="G16" s="71">
        <f>SUM(G17:G22)</f>
        <v>0</v>
      </c>
    </row>
    <row r="17" spans="1:7" s="52" customFormat="1" ht="22.5">
      <c r="A17" s="72">
        <f>A15+1</f>
        <v>10</v>
      </c>
      <c r="B17" s="73" t="s">
        <v>64</v>
      </c>
      <c r="C17" s="73" t="s">
        <v>65</v>
      </c>
      <c r="D17" s="74" t="s">
        <v>41</v>
      </c>
      <c r="E17" s="75">
        <v>80</v>
      </c>
      <c r="F17" s="76"/>
      <c r="G17" s="77">
        <f aca="true" t="shared" si="0" ref="G17:G22">E17*F17</f>
        <v>0</v>
      </c>
    </row>
    <row r="18" spans="1:7" ht="15">
      <c r="A18" s="78">
        <f>A17+1</f>
        <v>11</v>
      </c>
      <c r="B18" s="79" t="s">
        <v>66</v>
      </c>
      <c r="C18" s="79" t="s">
        <v>67</v>
      </c>
      <c r="D18" s="80" t="s">
        <v>41</v>
      </c>
      <c r="E18" s="81">
        <v>1.2</v>
      </c>
      <c r="F18" s="82"/>
      <c r="G18" s="83">
        <f t="shared" si="0"/>
        <v>0</v>
      </c>
    </row>
    <row r="19" spans="1:7" ht="15">
      <c r="A19" s="78">
        <f>A18+1</f>
        <v>12</v>
      </c>
      <c r="B19" s="79" t="s">
        <v>68</v>
      </c>
      <c r="C19" s="79" t="s">
        <v>69</v>
      </c>
      <c r="D19" s="80" t="s">
        <v>70</v>
      </c>
      <c r="E19" s="81">
        <v>10.8</v>
      </c>
      <c r="F19" s="82"/>
      <c r="G19" s="83">
        <f t="shared" si="0"/>
        <v>0</v>
      </c>
    </row>
    <row r="20" spans="1:7" ht="22.5">
      <c r="A20" s="78">
        <f>A19+1</f>
        <v>13</v>
      </c>
      <c r="B20" s="79" t="s">
        <v>71</v>
      </c>
      <c r="C20" s="79" t="s">
        <v>72</v>
      </c>
      <c r="D20" s="80" t="s">
        <v>41</v>
      </c>
      <c r="E20" s="81">
        <v>7</v>
      </c>
      <c r="F20" s="82"/>
      <c r="G20" s="83">
        <f t="shared" si="0"/>
        <v>0</v>
      </c>
    </row>
    <row r="21" spans="1:7" ht="15">
      <c r="A21" s="78">
        <f>A20+1</f>
        <v>14</v>
      </c>
      <c r="B21" s="79" t="s">
        <v>73</v>
      </c>
      <c r="C21" s="79" t="s">
        <v>74</v>
      </c>
      <c r="D21" s="80" t="s">
        <v>44</v>
      </c>
      <c r="E21" s="81">
        <v>1</v>
      </c>
      <c r="F21" s="82"/>
      <c r="G21" s="83">
        <f t="shared" si="0"/>
        <v>0</v>
      </c>
    </row>
    <row r="22" spans="1:252" s="151" customFormat="1" ht="15">
      <c r="A22" s="152">
        <f>A21+1</f>
        <v>15</v>
      </c>
      <c r="B22" s="153">
        <v>553311050</v>
      </c>
      <c r="C22" s="154" t="s">
        <v>408</v>
      </c>
      <c r="D22" s="155" t="s">
        <v>44</v>
      </c>
      <c r="E22" s="156">
        <v>1</v>
      </c>
      <c r="F22" s="157"/>
      <c r="G22" s="158">
        <f t="shared" si="0"/>
        <v>0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</row>
    <row r="23" spans="1:7" ht="15">
      <c r="A23" s="66"/>
      <c r="B23" s="67" t="s">
        <v>75</v>
      </c>
      <c r="C23" s="68" t="s">
        <v>76</v>
      </c>
      <c r="D23" s="69"/>
      <c r="E23" s="69"/>
      <c r="F23" s="70"/>
      <c r="G23" s="71">
        <f>SUM(G24:G33)</f>
        <v>0</v>
      </c>
    </row>
    <row r="24" spans="1:7" ht="22.5">
      <c r="A24" s="72">
        <f>A22+1</f>
        <v>16</v>
      </c>
      <c r="B24" s="73" t="s">
        <v>77</v>
      </c>
      <c r="C24" s="73" t="s">
        <v>78</v>
      </c>
      <c r="D24" s="74" t="s">
        <v>41</v>
      </c>
      <c r="E24" s="75">
        <v>8.7</v>
      </c>
      <c r="F24" s="76"/>
      <c r="G24" s="77">
        <f aca="true" t="shared" si="1" ref="G24:G33">E24*F24</f>
        <v>0</v>
      </c>
    </row>
    <row r="25" spans="1:256" s="84" customFormat="1" ht="15">
      <c r="A25" s="78">
        <f aca="true" t="shared" si="2" ref="A25:A33">A24+1</f>
        <v>17</v>
      </c>
      <c r="B25" s="79" t="s">
        <v>79</v>
      </c>
      <c r="C25" s="79" t="s">
        <v>80</v>
      </c>
      <c r="D25" s="80" t="s">
        <v>41</v>
      </c>
      <c r="E25" s="81">
        <v>16</v>
      </c>
      <c r="F25" s="82"/>
      <c r="G25" s="83">
        <f t="shared" si="1"/>
        <v>0</v>
      </c>
      <c r="IS25" s="85"/>
      <c r="IT25" s="85"/>
      <c r="IU25" s="85"/>
      <c r="IV25" s="85"/>
    </row>
    <row r="26" spans="1:7" s="52" customFormat="1" ht="15">
      <c r="A26" s="78">
        <f t="shared" si="2"/>
        <v>18</v>
      </c>
      <c r="B26" s="79" t="s">
        <v>81</v>
      </c>
      <c r="C26" s="79" t="s">
        <v>82</v>
      </c>
      <c r="D26" s="80" t="s">
        <v>41</v>
      </c>
      <c r="E26" s="81">
        <v>16</v>
      </c>
      <c r="F26" s="82"/>
      <c r="G26" s="83">
        <f t="shared" si="1"/>
        <v>0</v>
      </c>
    </row>
    <row r="27" spans="1:7" ht="15">
      <c r="A27" s="78">
        <f t="shared" si="2"/>
        <v>19</v>
      </c>
      <c r="B27" s="79" t="s">
        <v>83</v>
      </c>
      <c r="C27" s="79" t="s">
        <v>84</v>
      </c>
      <c r="D27" s="80" t="s">
        <v>41</v>
      </c>
      <c r="E27" s="81">
        <v>57</v>
      </c>
      <c r="F27" s="82"/>
      <c r="G27" s="83">
        <f t="shared" si="1"/>
        <v>0</v>
      </c>
    </row>
    <row r="28" spans="1:7" ht="15">
      <c r="A28" s="78">
        <f t="shared" si="2"/>
        <v>20</v>
      </c>
      <c r="B28" s="79" t="s">
        <v>85</v>
      </c>
      <c r="C28" s="79" t="s">
        <v>86</v>
      </c>
      <c r="D28" s="80" t="s">
        <v>87</v>
      </c>
      <c r="E28" s="81">
        <v>0.045</v>
      </c>
      <c r="F28" s="82"/>
      <c r="G28" s="83">
        <f t="shared" si="1"/>
        <v>0</v>
      </c>
    </row>
    <row r="29" spans="1:7" ht="22.5">
      <c r="A29" s="78">
        <f t="shared" si="2"/>
        <v>21</v>
      </c>
      <c r="B29" s="79" t="s">
        <v>88</v>
      </c>
      <c r="C29" s="79" t="s">
        <v>89</v>
      </c>
      <c r="D29" s="80" t="s">
        <v>44</v>
      </c>
      <c r="E29" s="81">
        <v>4</v>
      </c>
      <c r="F29" s="82"/>
      <c r="G29" s="83">
        <f t="shared" si="1"/>
        <v>0</v>
      </c>
    </row>
    <row r="30" spans="1:7" ht="22.5">
      <c r="A30" s="78">
        <f t="shared" si="2"/>
        <v>22</v>
      </c>
      <c r="B30" s="79" t="s">
        <v>90</v>
      </c>
      <c r="C30" s="79" t="s">
        <v>91</v>
      </c>
      <c r="D30" s="80" t="s">
        <v>87</v>
      </c>
      <c r="E30" s="81">
        <v>0.7</v>
      </c>
      <c r="F30" s="82"/>
      <c r="G30" s="83">
        <f t="shared" si="1"/>
        <v>0</v>
      </c>
    </row>
    <row r="31" spans="1:7" ht="15">
      <c r="A31" s="78">
        <f t="shared" si="2"/>
        <v>23</v>
      </c>
      <c r="B31" s="79" t="s">
        <v>92</v>
      </c>
      <c r="C31" s="79" t="s">
        <v>93</v>
      </c>
      <c r="D31" s="80" t="s">
        <v>55</v>
      </c>
      <c r="E31" s="81">
        <v>1.824</v>
      </c>
      <c r="F31" s="82"/>
      <c r="G31" s="83">
        <f t="shared" si="1"/>
        <v>0</v>
      </c>
    </row>
    <row r="32" spans="1:7" ht="22.5">
      <c r="A32" s="78">
        <f t="shared" si="2"/>
        <v>24</v>
      </c>
      <c r="B32" s="79" t="s">
        <v>94</v>
      </c>
      <c r="C32" s="79" t="s">
        <v>95</v>
      </c>
      <c r="D32" s="80" t="s">
        <v>55</v>
      </c>
      <c r="E32" s="81">
        <v>1.824</v>
      </c>
      <c r="F32" s="82"/>
      <c r="G32" s="83">
        <f t="shared" si="1"/>
        <v>0</v>
      </c>
    </row>
    <row r="33" spans="1:7" ht="22.5">
      <c r="A33" s="97">
        <f t="shared" si="2"/>
        <v>25</v>
      </c>
      <c r="B33" s="92" t="s">
        <v>96</v>
      </c>
      <c r="C33" s="92" t="s">
        <v>97</v>
      </c>
      <c r="D33" s="93" t="s">
        <v>55</v>
      </c>
      <c r="E33" s="94">
        <v>1.824</v>
      </c>
      <c r="F33" s="95"/>
      <c r="G33" s="96">
        <f t="shared" si="1"/>
        <v>0</v>
      </c>
    </row>
    <row r="34" spans="1:7" ht="15">
      <c r="A34" s="66"/>
      <c r="B34" s="67" t="s">
        <v>98</v>
      </c>
      <c r="C34" s="68" t="s">
        <v>99</v>
      </c>
      <c r="D34" s="69"/>
      <c r="E34" s="69"/>
      <c r="F34" s="70"/>
      <c r="G34" s="71">
        <f>SUM(G35:G36)</f>
        <v>0</v>
      </c>
    </row>
    <row r="35" spans="1:7" ht="15">
      <c r="A35" s="72">
        <f>A33+1</f>
        <v>26</v>
      </c>
      <c r="B35" s="73" t="s">
        <v>100</v>
      </c>
      <c r="C35" s="73" t="s">
        <v>101</v>
      </c>
      <c r="D35" s="74" t="s">
        <v>55</v>
      </c>
      <c r="E35" s="75">
        <v>3.612</v>
      </c>
      <c r="F35" s="76"/>
      <c r="G35" s="77">
        <f>E35*F35</f>
        <v>0</v>
      </c>
    </row>
    <row r="36" spans="1:7" s="52" customFormat="1" ht="15">
      <c r="A36" s="97">
        <f>A35+1</f>
        <v>27</v>
      </c>
      <c r="B36" s="92" t="s">
        <v>102</v>
      </c>
      <c r="C36" s="92" t="s">
        <v>103</v>
      </c>
      <c r="D36" s="93" t="s">
        <v>55</v>
      </c>
      <c r="E36" s="94">
        <v>3.612</v>
      </c>
      <c r="F36" s="95"/>
      <c r="G36" s="96">
        <f>E36*F36</f>
        <v>0</v>
      </c>
    </row>
    <row r="37" spans="1:7" ht="15">
      <c r="A37" s="61"/>
      <c r="B37" s="62" t="s">
        <v>104</v>
      </c>
      <c r="C37" s="63" t="s">
        <v>105</v>
      </c>
      <c r="D37" s="64"/>
      <c r="E37" s="64"/>
      <c r="F37" s="65"/>
      <c r="G37" s="65"/>
    </row>
    <row r="38" spans="1:7" ht="15">
      <c r="A38" s="66"/>
      <c r="B38" s="67" t="s">
        <v>106</v>
      </c>
      <c r="C38" s="68" t="s">
        <v>107</v>
      </c>
      <c r="D38" s="69"/>
      <c r="E38" s="69"/>
      <c r="F38" s="70"/>
      <c r="G38" s="71">
        <f>SUM(G39:G43)</f>
        <v>0</v>
      </c>
    </row>
    <row r="39" spans="1:7" s="60" customFormat="1" ht="15">
      <c r="A39" s="72">
        <f>A36+1</f>
        <v>28</v>
      </c>
      <c r="B39" s="73" t="s">
        <v>108</v>
      </c>
      <c r="C39" s="73" t="s">
        <v>109</v>
      </c>
      <c r="D39" s="74" t="s">
        <v>70</v>
      </c>
      <c r="E39" s="75">
        <v>5</v>
      </c>
      <c r="F39" s="76"/>
      <c r="G39" s="77">
        <f>E39*F39</f>
        <v>0</v>
      </c>
    </row>
    <row r="40" spans="1:7" s="52" customFormat="1" ht="15">
      <c r="A40" s="78">
        <f>A39+1</f>
        <v>29</v>
      </c>
      <c r="B40" s="79" t="s">
        <v>110</v>
      </c>
      <c r="C40" s="79" t="s">
        <v>111</v>
      </c>
      <c r="D40" s="80" t="s">
        <v>70</v>
      </c>
      <c r="E40" s="81">
        <v>5</v>
      </c>
      <c r="F40" s="82"/>
      <c r="G40" s="83">
        <f>E40*F40</f>
        <v>0</v>
      </c>
    </row>
    <row r="41" spans="1:7" ht="15">
      <c r="A41" s="78">
        <f>A40+1</f>
        <v>30</v>
      </c>
      <c r="B41" s="79" t="s">
        <v>112</v>
      </c>
      <c r="C41" s="79" t="s">
        <v>113</v>
      </c>
      <c r="D41" s="80" t="s">
        <v>44</v>
      </c>
      <c r="E41" s="81">
        <v>4</v>
      </c>
      <c r="F41" s="82"/>
      <c r="G41" s="83">
        <f>E41*F41</f>
        <v>0</v>
      </c>
    </row>
    <row r="42" spans="1:256" s="84" customFormat="1" ht="15">
      <c r="A42" s="78">
        <f>A41+1</f>
        <v>31</v>
      </c>
      <c r="B42" s="79" t="s">
        <v>114</v>
      </c>
      <c r="C42" s="79" t="s">
        <v>115</v>
      </c>
      <c r="D42" s="80" t="s">
        <v>55</v>
      </c>
      <c r="E42" s="81">
        <v>0.001</v>
      </c>
      <c r="F42" s="82"/>
      <c r="G42" s="83">
        <f>E42*F42</f>
        <v>0</v>
      </c>
      <c r="IS42" s="85"/>
      <c r="IT42" s="85"/>
      <c r="IU42" s="85"/>
      <c r="IV42" s="85"/>
    </row>
    <row r="43" spans="1:7" ht="22.5">
      <c r="A43" s="97">
        <f>A42+1</f>
        <v>32</v>
      </c>
      <c r="B43" s="92" t="s">
        <v>116</v>
      </c>
      <c r="C43" s="92" t="s">
        <v>117</v>
      </c>
      <c r="D43" s="93" t="s">
        <v>55</v>
      </c>
      <c r="E43" s="94">
        <v>0.001</v>
      </c>
      <c r="F43" s="95"/>
      <c r="G43" s="96">
        <f>E43*F43</f>
        <v>0</v>
      </c>
    </row>
    <row r="44" spans="1:7" ht="15">
      <c r="A44" s="66"/>
      <c r="B44" s="67" t="s">
        <v>118</v>
      </c>
      <c r="C44" s="68" t="s">
        <v>119</v>
      </c>
      <c r="D44" s="69"/>
      <c r="E44" s="69"/>
      <c r="F44" s="70"/>
      <c r="G44" s="71">
        <f>SUM(G45:G48)</f>
        <v>0</v>
      </c>
    </row>
    <row r="45" spans="1:7" ht="22.5">
      <c r="A45" s="72">
        <f>A43+1</f>
        <v>33</v>
      </c>
      <c r="B45" s="73" t="s">
        <v>120</v>
      </c>
      <c r="C45" s="73" t="s">
        <v>121</v>
      </c>
      <c r="D45" s="74" t="s">
        <v>44</v>
      </c>
      <c r="E45" s="75">
        <v>2</v>
      </c>
      <c r="F45" s="76"/>
      <c r="G45" s="77">
        <f>E45*F45</f>
        <v>0</v>
      </c>
    </row>
    <row r="46" spans="1:7" ht="15">
      <c r="A46" s="78">
        <f>A45+1</f>
        <v>34</v>
      </c>
      <c r="B46" s="79" t="s">
        <v>122</v>
      </c>
      <c r="C46" s="79" t="s">
        <v>123</v>
      </c>
      <c r="D46" s="80" t="s">
        <v>41</v>
      </c>
      <c r="E46" s="81">
        <v>1.8</v>
      </c>
      <c r="F46" s="82"/>
      <c r="G46" s="83">
        <f>E46*F46</f>
        <v>0</v>
      </c>
    </row>
    <row r="47" spans="1:7" ht="22.5">
      <c r="A47" s="78">
        <f>A46+1</f>
        <v>35</v>
      </c>
      <c r="B47" s="79" t="s">
        <v>124</v>
      </c>
      <c r="C47" s="79" t="s">
        <v>125</v>
      </c>
      <c r="D47" s="80" t="s">
        <v>55</v>
      </c>
      <c r="E47" s="81">
        <v>0.04</v>
      </c>
      <c r="F47" s="82"/>
      <c r="G47" s="83">
        <f>E47*F47</f>
        <v>0</v>
      </c>
    </row>
    <row r="48" spans="1:7" s="52" customFormat="1" ht="15">
      <c r="A48" s="97">
        <f>A47+1</f>
        <v>36</v>
      </c>
      <c r="B48" s="92" t="s">
        <v>126</v>
      </c>
      <c r="C48" s="92" t="s">
        <v>127</v>
      </c>
      <c r="D48" s="93" t="s">
        <v>55</v>
      </c>
      <c r="E48" s="94">
        <v>0.002</v>
      </c>
      <c r="F48" s="95"/>
      <c r="G48" s="96">
        <f>E48*F48</f>
        <v>0</v>
      </c>
    </row>
    <row r="49" spans="1:7" ht="15">
      <c r="A49" s="66"/>
      <c r="B49" s="67" t="s">
        <v>128</v>
      </c>
      <c r="C49" s="68" t="s">
        <v>129</v>
      </c>
      <c r="D49" s="69"/>
      <c r="E49" s="69"/>
      <c r="F49" s="70"/>
      <c r="G49" s="71">
        <f>SUM(G50:G64)</f>
        <v>0</v>
      </c>
    </row>
    <row r="50" spans="1:7" ht="15">
      <c r="A50" s="72">
        <f>A48+1</f>
        <v>37</v>
      </c>
      <c r="B50" s="73" t="s">
        <v>130</v>
      </c>
      <c r="C50" s="73" t="s">
        <v>131</v>
      </c>
      <c r="D50" s="74" t="s">
        <v>41</v>
      </c>
      <c r="E50" s="75">
        <v>4.5</v>
      </c>
      <c r="F50" s="76"/>
      <c r="G50" s="77">
        <f aca="true" t="shared" si="3" ref="G50:G64">E50*F50</f>
        <v>0</v>
      </c>
    </row>
    <row r="51" spans="1:7" ht="22.5">
      <c r="A51" s="78">
        <f aca="true" t="shared" si="4" ref="A51:A64">A50+1</f>
        <v>38</v>
      </c>
      <c r="B51" s="79" t="s">
        <v>132</v>
      </c>
      <c r="C51" s="79" t="s">
        <v>133</v>
      </c>
      <c r="D51" s="80" t="s">
        <v>44</v>
      </c>
      <c r="E51" s="81">
        <v>1</v>
      </c>
      <c r="F51" s="82"/>
      <c r="G51" s="83">
        <f t="shared" si="3"/>
        <v>0</v>
      </c>
    </row>
    <row r="52" spans="1:7" ht="22.5">
      <c r="A52" s="78">
        <f t="shared" si="4"/>
        <v>39</v>
      </c>
      <c r="B52" s="86" t="s">
        <v>134</v>
      </c>
      <c r="C52" s="86" t="s">
        <v>135</v>
      </c>
      <c r="D52" s="87" t="s">
        <v>44</v>
      </c>
      <c r="E52" s="88">
        <v>1</v>
      </c>
      <c r="F52" s="89"/>
      <c r="G52" s="90">
        <f t="shared" si="3"/>
        <v>0</v>
      </c>
    </row>
    <row r="53" spans="1:7" ht="15">
      <c r="A53" s="78">
        <f t="shared" si="4"/>
        <v>40</v>
      </c>
      <c r="B53" s="79" t="s">
        <v>136</v>
      </c>
      <c r="C53" s="79" t="s">
        <v>137</v>
      </c>
      <c r="D53" s="80" t="s">
        <v>44</v>
      </c>
      <c r="E53" s="81">
        <v>1</v>
      </c>
      <c r="F53" s="82"/>
      <c r="G53" s="83">
        <f t="shared" si="3"/>
        <v>0</v>
      </c>
    </row>
    <row r="54" spans="1:7" ht="15">
      <c r="A54" s="78">
        <f t="shared" si="4"/>
        <v>41</v>
      </c>
      <c r="B54" s="86" t="s">
        <v>138</v>
      </c>
      <c r="C54" s="86" t="s">
        <v>139</v>
      </c>
      <c r="D54" s="87" t="s">
        <v>44</v>
      </c>
      <c r="E54" s="88">
        <v>1</v>
      </c>
      <c r="F54" s="89"/>
      <c r="G54" s="90">
        <f t="shared" si="3"/>
        <v>0</v>
      </c>
    </row>
    <row r="55" spans="1:256" s="84" customFormat="1" ht="15">
      <c r="A55" s="78">
        <f t="shared" si="4"/>
        <v>42</v>
      </c>
      <c r="B55" s="79" t="s">
        <v>140</v>
      </c>
      <c r="C55" s="79" t="s">
        <v>141</v>
      </c>
      <c r="D55" s="80" t="s">
        <v>44</v>
      </c>
      <c r="E55" s="81">
        <v>1</v>
      </c>
      <c r="F55" s="82"/>
      <c r="G55" s="83">
        <f t="shared" si="3"/>
        <v>0</v>
      </c>
      <c r="IS55" s="85"/>
      <c r="IT55" s="85"/>
      <c r="IU55" s="85"/>
      <c r="IV55" s="85"/>
    </row>
    <row r="56" spans="1:7" ht="15">
      <c r="A56" s="78">
        <f t="shared" si="4"/>
        <v>43</v>
      </c>
      <c r="B56" s="86" t="s">
        <v>142</v>
      </c>
      <c r="C56" s="86" t="s">
        <v>143</v>
      </c>
      <c r="D56" s="87" t="s">
        <v>44</v>
      </c>
      <c r="E56" s="88">
        <v>1</v>
      </c>
      <c r="F56" s="89"/>
      <c r="G56" s="90">
        <f t="shared" si="3"/>
        <v>0</v>
      </c>
    </row>
    <row r="57" spans="1:256" s="84" customFormat="1" ht="22.5">
      <c r="A57" s="78">
        <f t="shared" si="4"/>
        <v>44</v>
      </c>
      <c r="B57" s="86" t="s">
        <v>142</v>
      </c>
      <c r="C57" s="86" t="s">
        <v>144</v>
      </c>
      <c r="D57" s="87" t="s">
        <v>44</v>
      </c>
      <c r="E57" s="88">
        <v>1</v>
      </c>
      <c r="F57" s="89"/>
      <c r="G57" s="90">
        <f t="shared" si="3"/>
        <v>0</v>
      </c>
      <c r="IS57" s="85"/>
      <c r="IT57" s="85"/>
      <c r="IU57" s="85"/>
      <c r="IV57" s="85"/>
    </row>
    <row r="58" spans="1:7" ht="15">
      <c r="A58" s="78">
        <f t="shared" si="4"/>
        <v>45</v>
      </c>
      <c r="B58" s="86" t="s">
        <v>145</v>
      </c>
      <c r="C58" s="86" t="s">
        <v>146</v>
      </c>
      <c r="D58" s="87" t="s">
        <v>44</v>
      </c>
      <c r="E58" s="88">
        <v>1</v>
      </c>
      <c r="F58" s="89"/>
      <c r="G58" s="90">
        <f t="shared" si="3"/>
        <v>0</v>
      </c>
    </row>
    <row r="59" spans="1:256" s="84" customFormat="1" ht="15">
      <c r="A59" s="78">
        <f t="shared" si="4"/>
        <v>46</v>
      </c>
      <c r="B59" s="79" t="s">
        <v>147</v>
      </c>
      <c r="C59" s="79" t="s">
        <v>148</v>
      </c>
      <c r="D59" s="80" t="s">
        <v>44</v>
      </c>
      <c r="E59" s="81">
        <v>1</v>
      </c>
      <c r="F59" s="82"/>
      <c r="G59" s="83">
        <f t="shared" si="3"/>
        <v>0</v>
      </c>
      <c r="IS59" s="85"/>
      <c r="IT59" s="85"/>
      <c r="IU59" s="85"/>
      <c r="IV59" s="85"/>
    </row>
    <row r="60" spans="1:256" s="84" customFormat="1" ht="15">
      <c r="A60" s="78">
        <f t="shared" si="4"/>
        <v>47</v>
      </c>
      <c r="B60" s="79" t="s">
        <v>149</v>
      </c>
      <c r="C60" s="79" t="s">
        <v>150</v>
      </c>
      <c r="D60" s="80" t="s">
        <v>44</v>
      </c>
      <c r="E60" s="81">
        <v>2</v>
      </c>
      <c r="F60" s="82"/>
      <c r="G60" s="83">
        <f t="shared" si="3"/>
        <v>0</v>
      </c>
      <c r="IS60" s="85"/>
      <c r="IT60" s="85"/>
      <c r="IU60" s="85"/>
      <c r="IV60" s="85"/>
    </row>
    <row r="61" spans="1:256" s="84" customFormat="1" ht="15">
      <c r="A61" s="78">
        <f t="shared" si="4"/>
        <v>48</v>
      </c>
      <c r="B61" s="79" t="s">
        <v>151</v>
      </c>
      <c r="C61" s="79" t="s">
        <v>152</v>
      </c>
      <c r="D61" s="80" t="s">
        <v>44</v>
      </c>
      <c r="E61" s="81">
        <v>1</v>
      </c>
      <c r="F61" s="82"/>
      <c r="G61" s="83">
        <f t="shared" si="3"/>
        <v>0</v>
      </c>
      <c r="IS61" s="85"/>
      <c r="IT61" s="85"/>
      <c r="IU61" s="85"/>
      <c r="IV61" s="85"/>
    </row>
    <row r="62" spans="1:7" ht="15">
      <c r="A62" s="78">
        <f t="shared" si="4"/>
        <v>49</v>
      </c>
      <c r="B62" s="86" t="s">
        <v>153</v>
      </c>
      <c r="C62" s="86" t="s">
        <v>154</v>
      </c>
      <c r="D62" s="87" t="s">
        <v>44</v>
      </c>
      <c r="E62" s="88">
        <v>1</v>
      </c>
      <c r="F62" s="89"/>
      <c r="G62" s="90">
        <f t="shared" si="3"/>
        <v>0</v>
      </c>
    </row>
    <row r="63" spans="1:7" ht="15">
      <c r="A63" s="78">
        <f t="shared" si="4"/>
        <v>50</v>
      </c>
      <c r="B63" s="79" t="s">
        <v>155</v>
      </c>
      <c r="C63" s="79" t="s">
        <v>156</v>
      </c>
      <c r="D63" s="80" t="s">
        <v>55</v>
      </c>
      <c r="E63" s="81">
        <v>0.032</v>
      </c>
      <c r="F63" s="82"/>
      <c r="G63" s="83">
        <f t="shared" si="3"/>
        <v>0</v>
      </c>
    </row>
    <row r="64" spans="1:7" ht="22.5">
      <c r="A64" s="97">
        <f t="shared" si="4"/>
        <v>51</v>
      </c>
      <c r="B64" s="92" t="s">
        <v>157</v>
      </c>
      <c r="C64" s="92" t="s">
        <v>158</v>
      </c>
      <c r="D64" s="93" t="s">
        <v>55</v>
      </c>
      <c r="E64" s="94">
        <v>0.032</v>
      </c>
      <c r="F64" s="95"/>
      <c r="G64" s="96">
        <f t="shared" si="3"/>
        <v>0</v>
      </c>
    </row>
    <row r="65" spans="1:256" s="84" customFormat="1" ht="15">
      <c r="A65" s="66"/>
      <c r="B65" s="67" t="s">
        <v>159</v>
      </c>
      <c r="C65" s="68" t="s">
        <v>160</v>
      </c>
      <c r="D65" s="69"/>
      <c r="E65" s="69"/>
      <c r="F65" s="70"/>
      <c r="G65" s="71">
        <f>SUM(G66)</f>
        <v>0</v>
      </c>
      <c r="IS65" s="85"/>
      <c r="IT65" s="85"/>
      <c r="IU65" s="85"/>
      <c r="IV65" s="85"/>
    </row>
    <row r="66" spans="1:7" ht="15">
      <c r="A66" s="98">
        <f>A64+1</f>
        <v>52</v>
      </c>
      <c r="B66" s="99" t="s">
        <v>161</v>
      </c>
      <c r="C66" s="99" t="s">
        <v>162</v>
      </c>
      <c r="D66" s="100" t="s">
        <v>44</v>
      </c>
      <c r="E66" s="101">
        <v>1</v>
      </c>
      <c r="F66" s="102"/>
      <c r="G66" s="103">
        <f>E66*F66</f>
        <v>0</v>
      </c>
    </row>
    <row r="67" spans="1:7" ht="15">
      <c r="A67" s="66"/>
      <c r="B67" s="67" t="s">
        <v>163</v>
      </c>
      <c r="C67" s="68" t="s">
        <v>164</v>
      </c>
      <c r="D67" s="69"/>
      <c r="E67" s="69"/>
      <c r="F67" s="70"/>
      <c r="G67" s="71">
        <f>SUM(G68:G74)</f>
        <v>0</v>
      </c>
    </row>
    <row r="68" spans="1:7" s="52" customFormat="1" ht="15">
      <c r="A68" s="72">
        <f>A66+1</f>
        <v>53</v>
      </c>
      <c r="B68" s="73" t="s">
        <v>165</v>
      </c>
      <c r="C68" s="73" t="s">
        <v>166</v>
      </c>
      <c r="D68" s="74" t="s">
        <v>70</v>
      </c>
      <c r="E68" s="75">
        <v>18</v>
      </c>
      <c r="F68" s="76"/>
      <c r="G68" s="77">
        <f aca="true" t="shared" si="5" ref="G68:G74">E68*F68</f>
        <v>0</v>
      </c>
    </row>
    <row r="69" spans="1:7" ht="22.5">
      <c r="A69" s="78">
        <f aca="true" t="shared" si="6" ref="A69:A74">A68+1</f>
        <v>54</v>
      </c>
      <c r="B69" s="86" t="s">
        <v>167</v>
      </c>
      <c r="C69" s="86" t="s">
        <v>168</v>
      </c>
      <c r="D69" s="87" t="s">
        <v>44</v>
      </c>
      <c r="E69" s="88">
        <v>48</v>
      </c>
      <c r="F69" s="89"/>
      <c r="G69" s="90">
        <f t="shared" si="5"/>
        <v>0</v>
      </c>
    </row>
    <row r="70" spans="1:7" s="52" customFormat="1" ht="22.5">
      <c r="A70" s="78">
        <f t="shared" si="6"/>
        <v>55</v>
      </c>
      <c r="B70" s="79" t="s">
        <v>169</v>
      </c>
      <c r="C70" s="79" t="s">
        <v>170</v>
      </c>
      <c r="D70" s="80" t="s">
        <v>41</v>
      </c>
      <c r="E70" s="81">
        <v>16</v>
      </c>
      <c r="F70" s="82"/>
      <c r="G70" s="83">
        <f t="shared" si="5"/>
        <v>0</v>
      </c>
    </row>
    <row r="71" spans="1:7" ht="22.5">
      <c r="A71" s="78">
        <f t="shared" si="6"/>
        <v>56</v>
      </c>
      <c r="B71" s="86" t="s">
        <v>171</v>
      </c>
      <c r="C71" s="86" t="s">
        <v>172</v>
      </c>
      <c r="D71" s="87" t="s">
        <v>41</v>
      </c>
      <c r="E71" s="88">
        <v>20</v>
      </c>
      <c r="F71" s="89"/>
      <c r="G71" s="90">
        <f t="shared" si="5"/>
        <v>0</v>
      </c>
    </row>
    <row r="72" spans="1:256" s="84" customFormat="1" ht="15">
      <c r="A72" s="78">
        <f t="shared" si="6"/>
        <v>57</v>
      </c>
      <c r="B72" s="79" t="s">
        <v>173</v>
      </c>
      <c r="C72" s="79" t="s">
        <v>174</v>
      </c>
      <c r="D72" s="80" t="s">
        <v>41</v>
      </c>
      <c r="E72" s="81">
        <v>16</v>
      </c>
      <c r="F72" s="82"/>
      <c r="G72" s="83">
        <f t="shared" si="5"/>
        <v>0</v>
      </c>
      <c r="IS72" s="85"/>
      <c r="IT72" s="85"/>
      <c r="IU72" s="85"/>
      <c r="IV72" s="85"/>
    </row>
    <row r="73" spans="1:7" ht="15">
      <c r="A73" s="78">
        <f t="shared" si="6"/>
        <v>58</v>
      </c>
      <c r="B73" s="79" t="s">
        <v>175</v>
      </c>
      <c r="C73" s="79" t="s">
        <v>176</v>
      </c>
      <c r="D73" s="80" t="s">
        <v>55</v>
      </c>
      <c r="E73" s="81">
        <v>0.625</v>
      </c>
      <c r="F73" s="82"/>
      <c r="G73" s="83">
        <f t="shared" si="5"/>
        <v>0</v>
      </c>
    </row>
    <row r="74" spans="1:256" s="84" customFormat="1" ht="22.5">
      <c r="A74" s="97">
        <f t="shared" si="6"/>
        <v>59</v>
      </c>
      <c r="B74" s="92" t="s">
        <v>177</v>
      </c>
      <c r="C74" s="92" t="s">
        <v>178</v>
      </c>
      <c r="D74" s="93" t="s">
        <v>55</v>
      </c>
      <c r="E74" s="94">
        <v>0.625</v>
      </c>
      <c r="F74" s="95"/>
      <c r="G74" s="96">
        <f t="shared" si="5"/>
        <v>0</v>
      </c>
      <c r="IS74" s="85"/>
      <c r="IT74" s="85"/>
      <c r="IU74" s="85"/>
      <c r="IV74" s="85"/>
    </row>
    <row r="75" spans="1:7" ht="15">
      <c r="A75" s="66"/>
      <c r="B75" s="67" t="s">
        <v>179</v>
      </c>
      <c r="C75" s="68" t="s">
        <v>180</v>
      </c>
      <c r="D75" s="69"/>
      <c r="E75" s="69"/>
      <c r="F75" s="70"/>
      <c r="G75" s="71">
        <f>SUM(G76:G77)</f>
        <v>0</v>
      </c>
    </row>
    <row r="76" spans="1:7" ht="15">
      <c r="A76" s="72">
        <f>A74+1</f>
        <v>60</v>
      </c>
      <c r="B76" s="73" t="s">
        <v>181</v>
      </c>
      <c r="C76" s="73" t="s">
        <v>182</v>
      </c>
      <c r="D76" s="74" t="s">
        <v>70</v>
      </c>
      <c r="E76" s="75">
        <v>18</v>
      </c>
      <c r="F76" s="76"/>
      <c r="G76" s="77">
        <f>E76*F76</f>
        <v>0</v>
      </c>
    </row>
    <row r="77" spans="1:7" ht="15">
      <c r="A77" s="97">
        <f>A76+1</f>
        <v>61</v>
      </c>
      <c r="B77" s="92" t="s">
        <v>183</v>
      </c>
      <c r="C77" s="92" t="s">
        <v>184</v>
      </c>
      <c r="D77" s="93" t="s">
        <v>41</v>
      </c>
      <c r="E77" s="94">
        <v>16</v>
      </c>
      <c r="F77" s="95"/>
      <c r="G77" s="96">
        <f>E77*F77</f>
        <v>0</v>
      </c>
    </row>
    <row r="78" spans="1:7" s="52" customFormat="1" ht="15">
      <c r="A78" s="66"/>
      <c r="B78" s="67" t="s">
        <v>185</v>
      </c>
      <c r="C78" s="68" t="s">
        <v>186</v>
      </c>
      <c r="D78" s="69"/>
      <c r="E78" s="69"/>
      <c r="F78" s="70"/>
      <c r="G78" s="71">
        <f>SUM(G79)</f>
        <v>0</v>
      </c>
    </row>
    <row r="79" spans="1:7" ht="22.5">
      <c r="A79" s="98">
        <f>A77+1</f>
        <v>62</v>
      </c>
      <c r="B79" s="99" t="s">
        <v>187</v>
      </c>
      <c r="C79" s="99" t="s">
        <v>188</v>
      </c>
      <c r="D79" s="100" t="s">
        <v>41</v>
      </c>
      <c r="E79" s="101">
        <v>1.02</v>
      </c>
      <c r="F79" s="102"/>
      <c r="G79" s="103">
        <f>E79*F79</f>
        <v>0</v>
      </c>
    </row>
    <row r="80" spans="1:7" ht="15">
      <c r="A80" s="66"/>
      <c r="B80" s="67" t="s">
        <v>189</v>
      </c>
      <c r="C80" s="68" t="s">
        <v>190</v>
      </c>
      <c r="D80" s="69"/>
      <c r="E80" s="69"/>
      <c r="F80" s="70"/>
      <c r="G80" s="71">
        <f>SUM(G81:G82)</f>
        <v>0</v>
      </c>
    </row>
    <row r="81" spans="1:7" s="52" customFormat="1" ht="15">
      <c r="A81" s="72">
        <f>A79+1</f>
        <v>63</v>
      </c>
      <c r="B81" s="73" t="s">
        <v>191</v>
      </c>
      <c r="C81" s="73" t="s">
        <v>192</v>
      </c>
      <c r="D81" s="74" t="s">
        <v>41</v>
      </c>
      <c r="E81" s="75">
        <v>182</v>
      </c>
      <c r="F81" s="76"/>
      <c r="G81" s="77">
        <f>E81*F81</f>
        <v>0</v>
      </c>
    </row>
    <row r="82" spans="1:7" ht="22.5">
      <c r="A82" s="97">
        <f>A81+1</f>
        <v>64</v>
      </c>
      <c r="B82" s="92" t="s">
        <v>193</v>
      </c>
      <c r="C82" s="92" t="s">
        <v>194</v>
      </c>
      <c r="D82" s="93" t="s">
        <v>41</v>
      </c>
      <c r="E82" s="94">
        <v>182</v>
      </c>
      <c r="F82" s="95"/>
      <c r="G82" s="96">
        <f>E82*F82</f>
        <v>0</v>
      </c>
    </row>
    <row r="83" spans="1:7" ht="15">
      <c r="A83" s="66"/>
      <c r="B83" s="67"/>
      <c r="C83" s="68" t="s">
        <v>209</v>
      </c>
      <c r="D83" s="69"/>
      <c r="E83" s="69"/>
      <c r="F83" s="70"/>
      <c r="G83" s="71">
        <f>SUM(G84:G85)</f>
        <v>0</v>
      </c>
    </row>
    <row r="84" spans="1:7" ht="15">
      <c r="A84" s="98">
        <f>A82+1</f>
        <v>65</v>
      </c>
      <c r="B84" s="99"/>
      <c r="C84" s="99" t="s">
        <v>401</v>
      </c>
      <c r="D84" s="100" t="s">
        <v>351</v>
      </c>
      <c r="E84" s="101">
        <v>1</v>
      </c>
      <c r="F84" s="102"/>
      <c r="G84" s="103">
        <f>E84*F84</f>
        <v>0</v>
      </c>
    </row>
    <row r="85" spans="1:7" s="52" customFormat="1" ht="15">
      <c r="A85" s="49"/>
      <c r="B85" s="49"/>
      <c r="C85" s="49"/>
      <c r="D85" s="49"/>
      <c r="E85" s="49"/>
      <c r="F85" s="49"/>
      <c r="G85" s="49"/>
    </row>
    <row r="86" spans="1:7" ht="15.75">
      <c r="A86" s="104" t="s">
        <v>195</v>
      </c>
      <c r="B86" s="105"/>
      <c r="C86" s="105"/>
      <c r="D86" s="105"/>
      <c r="E86" s="105"/>
      <c r="F86" s="105"/>
      <c r="G86" s="106">
        <f>G5+G10+G16+G23+G34+G38+G44+G49+G65+G67+G75+G78+G80+G83</f>
        <v>0</v>
      </c>
    </row>
    <row r="87" spans="1:7" ht="30.6" customHeight="1">
      <c r="A87" s="191" t="s">
        <v>196</v>
      </c>
      <c r="B87" s="191"/>
      <c r="C87" s="191"/>
      <c r="D87" s="191"/>
      <c r="E87" s="191"/>
      <c r="F87" s="191"/>
      <c r="G87" s="191"/>
    </row>
  </sheetData>
  <sheetProtection selectLockedCells="1" selectUnlockedCells="1"/>
  <mergeCells count="3">
    <mergeCell ref="A1:G1"/>
    <mergeCell ref="A2:E2"/>
    <mergeCell ref="A87:G87"/>
  </mergeCells>
  <printOptions/>
  <pageMargins left="0.7902777777777777" right="0.7" top="0.8916666666666667" bottom="0.7944444444444444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F18" sqref="F18"/>
    </sheetView>
  </sheetViews>
  <sheetFormatPr defaultColWidth="10.421875" defaultRowHeight="12.75" customHeight="1"/>
  <cols>
    <col min="1" max="1" width="5.421875" style="50" customWidth="1"/>
    <col min="2" max="2" width="14.28125" style="50" customWidth="1"/>
    <col min="3" max="3" width="35.8515625" style="50" customWidth="1"/>
    <col min="4" max="4" width="13.7109375" style="50" customWidth="1"/>
    <col min="5" max="5" width="17.140625" style="50" customWidth="1"/>
    <col min="6" max="6" width="26.8515625" style="50" customWidth="1"/>
    <col min="7" max="16384" width="10.421875" style="50" customWidth="1"/>
  </cols>
  <sheetData>
    <row r="1" spans="1:6" ht="23.45" customHeight="1">
      <c r="A1" s="187" t="s">
        <v>0</v>
      </c>
      <c r="B1" s="187"/>
      <c r="C1" s="3" t="s">
        <v>1</v>
      </c>
      <c r="D1" s="4"/>
      <c r="E1" s="4"/>
      <c r="F1" s="4"/>
    </row>
    <row r="2" spans="1:6" ht="23.45" customHeight="1">
      <c r="A2" s="187" t="s">
        <v>2</v>
      </c>
      <c r="B2" s="187"/>
      <c r="C2" s="6" t="s">
        <v>400</v>
      </c>
      <c r="D2" s="7"/>
      <c r="E2" s="7"/>
      <c r="F2" s="7"/>
    </row>
    <row r="3" spans="1:6" ht="15.2" customHeight="1">
      <c r="A3" s="187" t="s">
        <v>3</v>
      </c>
      <c r="B3" s="187"/>
      <c r="C3" s="6" t="s">
        <v>413</v>
      </c>
      <c r="D3" s="2" t="s">
        <v>11</v>
      </c>
      <c r="E3" s="6" t="s">
        <v>414</v>
      </c>
      <c r="F3" s="9"/>
    </row>
    <row r="4" spans="1:6" ht="23.45" customHeight="1">
      <c r="A4" s="2"/>
      <c r="B4" s="7"/>
      <c r="C4" s="10"/>
      <c r="D4" s="2"/>
      <c r="E4" s="7"/>
      <c r="F4" s="7"/>
    </row>
    <row r="5" spans="1:6" ht="23.85" customHeight="1">
      <c r="A5" s="188" t="s">
        <v>197</v>
      </c>
      <c r="B5" s="188"/>
      <c r="C5" s="188"/>
      <c r="D5" s="188"/>
      <c r="E5" s="188"/>
      <c r="F5" s="188"/>
    </row>
    <row r="6" spans="1:6" ht="16.5" customHeight="1">
      <c r="A6" s="12" t="s">
        <v>5</v>
      </c>
      <c r="B6" s="13"/>
      <c r="C6" s="14"/>
      <c r="D6" s="15" t="s">
        <v>13</v>
      </c>
      <c r="E6" s="12" t="s">
        <v>6</v>
      </c>
      <c r="F6" s="15" t="s">
        <v>7</v>
      </c>
    </row>
    <row r="7" spans="1:6" ht="16.5" customHeight="1">
      <c r="A7" s="18">
        <v>1</v>
      </c>
      <c r="B7" s="107" t="s">
        <v>198</v>
      </c>
      <c r="C7" s="108"/>
      <c r="D7" s="109"/>
      <c r="E7" s="21"/>
      <c r="F7" s="21">
        <f>SUM('SLP A NN SERVEROVNA'!G145:G168)</f>
        <v>0</v>
      </c>
    </row>
    <row r="8" spans="1:6" ht="16.5" customHeight="1">
      <c r="A8" s="18">
        <v>2</v>
      </c>
      <c r="B8" s="107" t="s">
        <v>199</v>
      </c>
      <c r="C8" s="108"/>
      <c r="D8" s="110">
        <v>0.02</v>
      </c>
      <c r="E8" s="21">
        <f>F7</f>
        <v>0</v>
      </c>
      <c r="F8" s="21">
        <f>D8*E8</f>
        <v>0</v>
      </c>
    </row>
    <row r="9" spans="1:6" ht="16.5" customHeight="1">
      <c r="A9" s="18">
        <v>3</v>
      </c>
      <c r="B9" s="107" t="s">
        <v>200</v>
      </c>
      <c r="C9" s="108"/>
      <c r="D9" s="110">
        <v>0.01</v>
      </c>
      <c r="E9" s="21">
        <f>F7</f>
        <v>0</v>
      </c>
      <c r="F9" s="21">
        <f>D9*E9</f>
        <v>0</v>
      </c>
    </row>
    <row r="10" spans="1:6" ht="16.5" customHeight="1">
      <c r="A10" s="18">
        <v>4</v>
      </c>
      <c r="B10" s="19" t="s">
        <v>201</v>
      </c>
      <c r="C10" s="20"/>
      <c r="D10" s="23"/>
      <c r="E10" s="21"/>
      <c r="F10" s="21">
        <f>SUM('SLP A NN SERVEROVNA'!G5:G143)</f>
        <v>0</v>
      </c>
    </row>
    <row r="11" spans="1:6" ht="16.5" customHeight="1">
      <c r="A11" s="18">
        <v>5</v>
      </c>
      <c r="B11" s="19" t="s">
        <v>202</v>
      </c>
      <c r="C11" s="20"/>
      <c r="D11" s="34">
        <v>0.05</v>
      </c>
      <c r="E11" s="21">
        <f>SUM('SLP A NN SERVEROVNA'!G5+'SLP A NN SERVEROVNA'!G6+'SLP A NN SERVEROVNA'!G7+'SLP A NN SERVEROVNA'!G13+'SLP A NN SERVEROVNA'!G16+'SLP A NN SERVEROVNA'!G17+'SLP A NN SERVEROVNA'!G18+'SLP A NN SERVEROVNA'!G20+'SLP A NN SERVEROVNA'!G21+'SLP A NN SERVEROVNA'!G22+'SLP A NN SERVEROVNA'!G34+'SLP A NN SERVEROVNA'!G35+'SLP A NN SERVEROVNA'!G36+'SLP A NN SERVEROVNA'!G37+'SLP A NN SERVEROVNA'!G38+'SLP A NN SERVEROVNA'!G39+'SLP A NN SERVEROVNA'!G40+'SLP A NN SERVEROVNA'!G41+'SLP A NN SERVEROVNA'!G42+'SLP A NN SERVEROVNA'!G44+'SLP A NN SERVEROVNA'!G45+'SLP A NN SERVEROVNA'!G46+'SLP A NN SERVEROVNA'!G47+'SLP A NN SERVEROVNA'!G48+'SLP A NN SERVEROVNA'!G49+'SLP A NN SERVEROVNA'!G50+'SLP A NN SERVEROVNA'!G51+'SLP A NN SERVEROVNA'!G52+'SLP A NN SERVEROVNA'!G54+'SLP A NN SERVEROVNA'!G113+'SLP A NN SERVEROVNA'!G114+'SLP A NN SERVEROVNA'!G115+'SLP A NN SERVEROVNA'!G116+'SLP A NN SERVEROVNA'!G117+'SLP A NN SERVEROVNA'!G123+'SLP A NN SERVEROVNA'!G124+'SLP A NN SERVEROVNA'!G143)</f>
        <v>0</v>
      </c>
      <c r="F11" s="21">
        <f>E11*D11</f>
        <v>0</v>
      </c>
    </row>
    <row r="12" spans="1:6" ht="16.5" customHeight="1">
      <c r="A12" s="18">
        <v>6</v>
      </c>
      <c r="B12" s="19" t="s">
        <v>203</v>
      </c>
      <c r="C12" s="20"/>
      <c r="D12" s="34">
        <v>0.03</v>
      </c>
      <c r="E12" s="21">
        <f>F10</f>
        <v>0</v>
      </c>
      <c r="F12" s="21">
        <f>E12*D12</f>
        <v>0</v>
      </c>
    </row>
    <row r="13" spans="1:6" ht="16.5" customHeight="1">
      <c r="A13" s="18">
        <v>7</v>
      </c>
      <c r="B13" s="19" t="s">
        <v>204</v>
      </c>
      <c r="C13" s="20"/>
      <c r="D13" s="23"/>
      <c r="E13" s="21"/>
      <c r="F13" s="21">
        <f>SUM('SLP A NN SERVEROVNA'!J170:J182)</f>
        <v>0</v>
      </c>
    </row>
    <row r="14" spans="1:6" ht="16.5" customHeight="1">
      <c r="A14" s="18">
        <v>8</v>
      </c>
      <c r="B14" s="19" t="s">
        <v>205</v>
      </c>
      <c r="C14" s="20"/>
      <c r="D14" s="23"/>
      <c r="E14" s="21"/>
      <c r="F14" s="21">
        <f>SUM('SLP A NN SERVEROVNA'!I5:I168)</f>
        <v>0</v>
      </c>
    </row>
    <row r="15" spans="1:6" ht="17.1" customHeight="1">
      <c r="A15" s="35">
        <v>9</v>
      </c>
      <c r="B15" s="36" t="s">
        <v>206</v>
      </c>
      <c r="C15" s="37"/>
      <c r="D15" s="48">
        <v>0.02</v>
      </c>
      <c r="E15" s="39">
        <f>SUM(F10:F14)</f>
        <v>0</v>
      </c>
      <c r="F15" s="39">
        <f>E15*D15</f>
        <v>0</v>
      </c>
    </row>
    <row r="16" spans="1:6" ht="16.5" customHeight="1">
      <c r="A16" s="18">
        <v>10</v>
      </c>
      <c r="B16" s="19" t="s">
        <v>207</v>
      </c>
      <c r="C16" s="20"/>
      <c r="D16" s="34"/>
      <c r="E16" s="21"/>
      <c r="F16" s="21">
        <f>SUM(F7:F8)</f>
        <v>0</v>
      </c>
    </row>
    <row r="17" spans="1:6" ht="16.5" customHeight="1">
      <c r="A17" s="18">
        <v>11</v>
      </c>
      <c r="B17" s="19" t="s">
        <v>208</v>
      </c>
      <c r="C17" s="20"/>
      <c r="D17" s="23"/>
      <c r="E17" s="21"/>
      <c r="F17" s="21">
        <f>SUM(F9:F15)</f>
        <v>0</v>
      </c>
    </row>
    <row r="18" spans="1:6" ht="16.5" customHeight="1">
      <c r="A18" s="35">
        <v>12</v>
      </c>
      <c r="B18" s="36" t="s">
        <v>209</v>
      </c>
      <c r="C18" s="37"/>
      <c r="D18" s="38"/>
      <c r="E18" s="39"/>
      <c r="F18" s="39">
        <f>SUM('SLP A NN SERVEROVNA'!J184:J189)</f>
        <v>0</v>
      </c>
    </row>
    <row r="19" spans="1:6" ht="16.5" customHeight="1">
      <c r="A19" s="40">
        <v>13</v>
      </c>
      <c r="B19" s="41" t="s">
        <v>210</v>
      </c>
      <c r="C19" s="42"/>
      <c r="D19" s="43"/>
      <c r="E19" s="44"/>
      <c r="F19" s="44">
        <f>SUM(F16:F18)</f>
        <v>0</v>
      </c>
    </row>
    <row r="20" spans="1:6" ht="16.5" customHeight="1">
      <c r="A20" s="24"/>
      <c r="B20" s="25"/>
      <c r="C20" s="25"/>
      <c r="D20" s="46"/>
      <c r="E20" s="26"/>
      <c r="F20" s="47"/>
    </row>
    <row r="21" spans="1:6" ht="16.5" customHeight="1">
      <c r="A21" s="35">
        <v>14</v>
      </c>
      <c r="B21" s="36" t="s">
        <v>211</v>
      </c>
      <c r="C21" s="37"/>
      <c r="D21" s="48">
        <v>0.01</v>
      </c>
      <c r="E21" s="39">
        <f>F17</f>
        <v>0</v>
      </c>
      <c r="F21" s="39">
        <f>E21*D21</f>
        <v>0</v>
      </c>
    </row>
    <row r="22" spans="1:6" ht="16.5" customHeight="1">
      <c r="A22" s="40">
        <v>15</v>
      </c>
      <c r="B22" s="41" t="s">
        <v>212</v>
      </c>
      <c r="C22" s="42"/>
      <c r="D22" s="43"/>
      <c r="E22" s="44"/>
      <c r="F22" s="44">
        <f>F21</f>
        <v>0</v>
      </c>
    </row>
    <row r="23" spans="1:6" ht="16.5" customHeight="1">
      <c r="A23" s="24"/>
      <c r="B23" s="25"/>
      <c r="C23" s="25"/>
      <c r="D23" s="46"/>
      <c r="E23" s="26"/>
      <c r="F23" s="47"/>
    </row>
    <row r="24" spans="1:6" ht="16.5" customHeight="1">
      <c r="A24" s="18">
        <v>16</v>
      </c>
      <c r="B24" s="19" t="s">
        <v>213</v>
      </c>
      <c r="C24" s="20"/>
      <c r="D24" s="23"/>
      <c r="E24" s="21"/>
      <c r="F24" s="21">
        <v>0</v>
      </c>
    </row>
    <row r="25" spans="1:6" ht="16.5" customHeight="1">
      <c r="A25" s="18">
        <v>17</v>
      </c>
      <c r="B25" s="19" t="s">
        <v>214</v>
      </c>
      <c r="C25" s="20"/>
      <c r="D25" s="23"/>
      <c r="E25" s="21"/>
      <c r="F25" s="21">
        <v>0</v>
      </c>
    </row>
    <row r="26" spans="1:6" ht="16.5" customHeight="1">
      <c r="A26" s="35">
        <v>18</v>
      </c>
      <c r="B26" s="36" t="s">
        <v>20</v>
      </c>
      <c r="C26" s="37"/>
      <c r="D26" s="48">
        <v>0.03</v>
      </c>
      <c r="E26" s="39">
        <f>SUM(F17:F18)</f>
        <v>0</v>
      </c>
      <c r="F26" s="39">
        <f>D26*E26</f>
        <v>0</v>
      </c>
    </row>
    <row r="27" spans="1:6" ht="16.5" customHeight="1">
      <c r="A27" s="40">
        <v>19</v>
      </c>
      <c r="B27" s="41" t="s">
        <v>215</v>
      </c>
      <c r="C27" s="42"/>
      <c r="D27" s="43"/>
      <c r="E27" s="44"/>
      <c r="F27" s="44">
        <f>SUM(F24:F26)</f>
        <v>0</v>
      </c>
    </row>
    <row r="28" spans="1:6" ht="15.2" customHeight="1">
      <c r="A28" s="111"/>
      <c r="B28" s="112"/>
      <c r="C28" s="112"/>
      <c r="D28" s="113"/>
      <c r="E28" s="114"/>
      <c r="F28" s="115"/>
    </row>
    <row r="29" spans="1:6" ht="21.2" customHeight="1">
      <c r="A29" s="28" t="s">
        <v>10</v>
      </c>
      <c r="B29" s="29"/>
      <c r="C29" s="30"/>
      <c r="D29" s="31"/>
      <c r="E29" s="31"/>
      <c r="F29" s="31">
        <f>F27+F22+F19</f>
        <v>0</v>
      </c>
    </row>
  </sheetData>
  <sheetProtection selectLockedCells="1" selectUnlockedCells="1"/>
  <mergeCells count="4">
    <mergeCell ref="A1:B1"/>
    <mergeCell ref="A2:B2"/>
    <mergeCell ref="A3:B3"/>
    <mergeCell ref="A5:F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3"/>
  <sheetViews>
    <sheetView tabSelected="1" zoomScale="125" zoomScaleNormal="125" workbookViewId="0" topLeftCell="A138">
      <selection activeCell="E158" sqref="E158"/>
    </sheetView>
  </sheetViews>
  <sheetFormatPr defaultColWidth="10.421875" defaultRowHeight="15"/>
  <cols>
    <col min="1" max="1" width="4.421875" style="50" customWidth="1"/>
    <col min="2" max="2" width="14.421875" style="50" customWidth="1"/>
    <col min="3" max="3" width="49.28125" style="50" customWidth="1"/>
    <col min="4" max="4" width="4.28125" style="50" customWidth="1"/>
    <col min="5" max="5" width="6.00390625" style="50" customWidth="1"/>
    <col min="6" max="9" width="11.421875" style="50" customWidth="1"/>
    <col min="10" max="10" width="16.28125" style="50" customWidth="1"/>
    <col min="11" max="16384" width="10.421875" style="50" customWidth="1"/>
  </cols>
  <sheetData>
    <row r="1" spans="1:10" ht="23.85" customHeight="1">
      <c r="A1" s="189" t="s">
        <v>216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.2" customHeight="1">
      <c r="A2" s="190" t="s">
        <v>25</v>
      </c>
      <c r="B2" s="190"/>
      <c r="C2" s="190"/>
      <c r="D2" s="190"/>
      <c r="E2" s="190"/>
      <c r="F2" s="192" t="s">
        <v>217</v>
      </c>
      <c r="G2" s="192"/>
      <c r="H2" s="192" t="s">
        <v>218</v>
      </c>
      <c r="I2" s="192"/>
      <c r="J2" s="51" t="s">
        <v>27</v>
      </c>
    </row>
    <row r="3" spans="1:10" ht="15">
      <c r="A3" s="53" t="s">
        <v>28</v>
      </c>
      <c r="B3" s="54" t="s">
        <v>29</v>
      </c>
      <c r="C3" s="55" t="s">
        <v>30</v>
      </c>
      <c r="D3" s="56" t="s">
        <v>31</v>
      </c>
      <c r="E3" s="57" t="s">
        <v>32</v>
      </c>
      <c r="F3" s="58" t="s">
        <v>33</v>
      </c>
      <c r="G3" s="116" t="s">
        <v>34</v>
      </c>
      <c r="H3" s="58" t="s">
        <v>33</v>
      </c>
      <c r="I3" s="116" t="s">
        <v>34</v>
      </c>
      <c r="J3" s="59" t="s">
        <v>34</v>
      </c>
    </row>
    <row r="4" spans="1:10" ht="15">
      <c r="A4" s="66"/>
      <c r="B4" s="67"/>
      <c r="C4" s="68" t="s">
        <v>219</v>
      </c>
      <c r="D4" s="69"/>
      <c r="E4" s="69"/>
      <c r="F4" s="70"/>
      <c r="G4" s="117"/>
      <c r="H4" s="118"/>
      <c r="I4" s="117"/>
      <c r="J4" s="71"/>
    </row>
    <row r="5" spans="1:10" s="151" customFormat="1" ht="15">
      <c r="A5" s="143">
        <v>1</v>
      </c>
      <c r="B5" s="144"/>
      <c r="C5" s="145" t="s">
        <v>220</v>
      </c>
      <c r="D5" s="146" t="s">
        <v>70</v>
      </c>
      <c r="E5" s="147">
        <v>4</v>
      </c>
      <c r="F5" s="148"/>
      <c r="G5" s="149">
        <f aca="true" t="shared" si="0" ref="G5:G32">F5*E5</f>
        <v>0</v>
      </c>
      <c r="H5" s="148"/>
      <c r="I5" s="149">
        <f aca="true" t="shared" si="1" ref="I5:I32">H5*E5</f>
        <v>0</v>
      </c>
      <c r="J5" s="150">
        <f aca="true" t="shared" si="2" ref="J5:J32">I5+G5</f>
        <v>0</v>
      </c>
    </row>
    <row r="6" spans="1:10" s="151" customFormat="1" ht="15">
      <c r="A6" s="168">
        <f aca="true" t="shared" si="3" ref="A6:A32">A5+1</f>
        <v>2</v>
      </c>
      <c r="B6" s="169"/>
      <c r="C6" s="123" t="s">
        <v>221</v>
      </c>
      <c r="D6" s="124" t="s">
        <v>70</v>
      </c>
      <c r="E6" s="170">
        <v>30</v>
      </c>
      <c r="F6" s="171"/>
      <c r="G6" s="172">
        <f t="shared" si="0"/>
        <v>0</v>
      </c>
      <c r="H6" s="171"/>
      <c r="I6" s="172">
        <f t="shared" si="1"/>
        <v>0</v>
      </c>
      <c r="J6" s="173">
        <f t="shared" si="2"/>
        <v>0</v>
      </c>
    </row>
    <row r="7" spans="1:10" s="151" customFormat="1" ht="15">
      <c r="A7" s="168">
        <f t="shared" si="3"/>
        <v>3</v>
      </c>
      <c r="B7" s="174"/>
      <c r="C7" s="123" t="s">
        <v>222</v>
      </c>
      <c r="D7" s="124" t="s">
        <v>70</v>
      </c>
      <c r="E7" s="170">
        <v>30</v>
      </c>
      <c r="F7" s="171"/>
      <c r="G7" s="172">
        <f t="shared" si="0"/>
        <v>0</v>
      </c>
      <c r="H7" s="171"/>
      <c r="I7" s="172">
        <f t="shared" si="1"/>
        <v>0</v>
      </c>
      <c r="J7" s="173">
        <f t="shared" si="2"/>
        <v>0</v>
      </c>
    </row>
    <row r="8" spans="1:10" s="151" customFormat="1" ht="15">
      <c r="A8" s="168">
        <f t="shared" si="3"/>
        <v>4</v>
      </c>
      <c r="B8" s="174"/>
      <c r="C8" s="123" t="s">
        <v>223</v>
      </c>
      <c r="D8" s="124" t="s">
        <v>224</v>
      </c>
      <c r="E8" s="170">
        <v>36</v>
      </c>
      <c r="F8" s="171"/>
      <c r="G8" s="172">
        <f t="shared" si="0"/>
        <v>0</v>
      </c>
      <c r="H8" s="171"/>
      <c r="I8" s="172">
        <f t="shared" si="1"/>
        <v>0</v>
      </c>
      <c r="J8" s="173">
        <f t="shared" si="2"/>
        <v>0</v>
      </c>
    </row>
    <row r="9" spans="1:10" s="151" customFormat="1" ht="15">
      <c r="A9" s="168">
        <f t="shared" si="3"/>
        <v>5</v>
      </c>
      <c r="B9" s="174"/>
      <c r="C9" s="123" t="s">
        <v>225</v>
      </c>
      <c r="D9" s="124" t="s">
        <v>224</v>
      </c>
      <c r="E9" s="170">
        <v>6</v>
      </c>
      <c r="F9" s="171"/>
      <c r="G9" s="172">
        <f t="shared" si="0"/>
        <v>0</v>
      </c>
      <c r="H9" s="171"/>
      <c r="I9" s="172">
        <f t="shared" si="1"/>
        <v>0</v>
      </c>
      <c r="J9" s="173">
        <f t="shared" si="2"/>
        <v>0</v>
      </c>
    </row>
    <row r="10" spans="1:10" s="151" customFormat="1" ht="15">
      <c r="A10" s="168">
        <f t="shared" si="3"/>
        <v>6</v>
      </c>
      <c r="B10" s="174"/>
      <c r="C10" s="123" t="s">
        <v>226</v>
      </c>
      <c r="D10" s="124" t="s">
        <v>224</v>
      </c>
      <c r="E10" s="170">
        <v>60</v>
      </c>
      <c r="F10" s="171"/>
      <c r="G10" s="172">
        <f t="shared" si="0"/>
        <v>0</v>
      </c>
      <c r="H10" s="171"/>
      <c r="I10" s="172">
        <f t="shared" si="1"/>
        <v>0</v>
      </c>
      <c r="J10" s="173">
        <f t="shared" si="2"/>
        <v>0</v>
      </c>
    </row>
    <row r="11" spans="1:10" s="151" customFormat="1" ht="22.5">
      <c r="A11" s="168">
        <f t="shared" si="3"/>
        <v>7</v>
      </c>
      <c r="B11" s="174"/>
      <c r="C11" s="79" t="s">
        <v>227</v>
      </c>
      <c r="D11" s="124" t="s">
        <v>228</v>
      </c>
      <c r="E11" s="170">
        <v>1</v>
      </c>
      <c r="F11" s="171"/>
      <c r="G11" s="172">
        <f t="shared" si="0"/>
        <v>0</v>
      </c>
      <c r="H11" s="171"/>
      <c r="I11" s="172">
        <f t="shared" si="1"/>
        <v>0</v>
      </c>
      <c r="J11" s="173">
        <f t="shared" si="2"/>
        <v>0</v>
      </c>
    </row>
    <row r="12" spans="1:10" s="151" customFormat="1" ht="15">
      <c r="A12" s="168">
        <f t="shared" si="3"/>
        <v>8</v>
      </c>
      <c r="B12" s="174"/>
      <c r="C12" s="123" t="s">
        <v>229</v>
      </c>
      <c r="D12" s="124" t="s">
        <v>228</v>
      </c>
      <c r="E12" s="170">
        <v>1</v>
      </c>
      <c r="F12" s="171"/>
      <c r="G12" s="172">
        <f t="shared" si="0"/>
        <v>0</v>
      </c>
      <c r="H12" s="171"/>
      <c r="I12" s="172">
        <f t="shared" si="1"/>
        <v>0</v>
      </c>
      <c r="J12" s="173">
        <f t="shared" si="2"/>
        <v>0</v>
      </c>
    </row>
    <row r="13" spans="1:10" s="151" customFormat="1" ht="15">
      <c r="A13" s="168">
        <f t="shared" si="3"/>
        <v>9</v>
      </c>
      <c r="B13" s="174"/>
      <c r="C13" s="123" t="s">
        <v>230</v>
      </c>
      <c r="D13" s="124" t="s">
        <v>70</v>
      </c>
      <c r="E13" s="170">
        <v>1</v>
      </c>
      <c r="F13" s="171"/>
      <c r="G13" s="172">
        <f t="shared" si="0"/>
        <v>0</v>
      </c>
      <c r="H13" s="171"/>
      <c r="I13" s="172">
        <f t="shared" si="1"/>
        <v>0</v>
      </c>
      <c r="J13" s="173">
        <f t="shared" si="2"/>
        <v>0</v>
      </c>
    </row>
    <row r="14" spans="1:10" s="151" customFormat="1" ht="15">
      <c r="A14" s="168">
        <f t="shared" si="3"/>
        <v>10</v>
      </c>
      <c r="B14" s="174"/>
      <c r="C14" s="123" t="s">
        <v>231</v>
      </c>
      <c r="D14" s="124" t="s">
        <v>224</v>
      </c>
      <c r="E14" s="170">
        <v>1</v>
      </c>
      <c r="F14" s="171"/>
      <c r="G14" s="172">
        <f t="shared" si="0"/>
        <v>0</v>
      </c>
      <c r="H14" s="171"/>
      <c r="I14" s="172">
        <f t="shared" si="1"/>
        <v>0</v>
      </c>
      <c r="J14" s="173">
        <f t="shared" si="2"/>
        <v>0</v>
      </c>
    </row>
    <row r="15" spans="1:10" ht="15">
      <c r="A15" s="78">
        <f t="shared" si="3"/>
        <v>11</v>
      </c>
      <c r="B15" s="122"/>
      <c r="C15" s="129" t="s">
        <v>232</v>
      </c>
      <c r="D15" s="130" t="s">
        <v>70</v>
      </c>
      <c r="E15" s="81">
        <v>30</v>
      </c>
      <c r="F15" s="82"/>
      <c r="G15" s="125">
        <f t="shared" si="0"/>
        <v>0</v>
      </c>
      <c r="H15" s="82"/>
      <c r="I15" s="125">
        <f t="shared" si="1"/>
        <v>0</v>
      </c>
      <c r="J15" s="126">
        <f t="shared" si="2"/>
        <v>0</v>
      </c>
    </row>
    <row r="16" spans="1:10" ht="15">
      <c r="A16" s="78">
        <f t="shared" si="3"/>
        <v>12</v>
      </c>
      <c r="B16" s="122"/>
      <c r="C16" s="123" t="s">
        <v>233</v>
      </c>
      <c r="D16" s="124" t="s">
        <v>70</v>
      </c>
      <c r="E16" s="81">
        <v>6</v>
      </c>
      <c r="F16" s="82"/>
      <c r="G16" s="125">
        <f t="shared" si="0"/>
        <v>0</v>
      </c>
      <c r="H16" s="82"/>
      <c r="I16" s="125">
        <f t="shared" si="1"/>
        <v>0</v>
      </c>
      <c r="J16" s="126">
        <f t="shared" si="2"/>
        <v>0</v>
      </c>
    </row>
    <row r="17" spans="1:10" ht="15">
      <c r="A17" s="78">
        <f t="shared" si="3"/>
        <v>13</v>
      </c>
      <c r="B17" s="122"/>
      <c r="C17" s="123" t="s">
        <v>234</v>
      </c>
      <c r="D17" s="124" t="s">
        <v>70</v>
      </c>
      <c r="E17" s="81">
        <v>18</v>
      </c>
      <c r="F17" s="82"/>
      <c r="G17" s="125">
        <f t="shared" si="0"/>
        <v>0</v>
      </c>
      <c r="H17" s="82"/>
      <c r="I17" s="125">
        <f t="shared" si="1"/>
        <v>0</v>
      </c>
      <c r="J17" s="126">
        <f t="shared" si="2"/>
        <v>0</v>
      </c>
    </row>
    <row r="18" spans="1:10" ht="15">
      <c r="A18" s="78">
        <f t="shared" si="3"/>
        <v>14</v>
      </c>
      <c r="B18" s="122"/>
      <c r="C18" s="123" t="s">
        <v>235</v>
      </c>
      <c r="D18" s="124" t="s">
        <v>70</v>
      </c>
      <c r="E18" s="81">
        <v>14</v>
      </c>
      <c r="F18" s="82"/>
      <c r="G18" s="125">
        <f t="shared" si="0"/>
        <v>0</v>
      </c>
      <c r="H18" s="82"/>
      <c r="I18" s="125">
        <f t="shared" si="1"/>
        <v>0</v>
      </c>
      <c r="J18" s="126">
        <f t="shared" si="2"/>
        <v>0</v>
      </c>
    </row>
    <row r="19" spans="1:10" s="151" customFormat="1" ht="15">
      <c r="A19" s="168">
        <f t="shared" si="3"/>
        <v>15</v>
      </c>
      <c r="B19" s="169"/>
      <c r="C19" s="123" t="s">
        <v>402</v>
      </c>
      <c r="D19" s="124" t="s">
        <v>70</v>
      </c>
      <c r="E19" s="170">
        <v>6</v>
      </c>
      <c r="F19" s="171"/>
      <c r="G19" s="172">
        <f t="shared" si="0"/>
        <v>0</v>
      </c>
      <c r="H19" s="171"/>
      <c r="I19" s="172">
        <f>H19*E19</f>
        <v>0</v>
      </c>
      <c r="J19" s="173">
        <f>I19+G19</f>
        <v>0</v>
      </c>
    </row>
    <row r="20" spans="1:10" ht="15">
      <c r="A20" s="78">
        <f>A19+1</f>
        <v>16</v>
      </c>
      <c r="B20" s="122"/>
      <c r="C20" s="123" t="s">
        <v>236</v>
      </c>
      <c r="D20" s="124" t="s">
        <v>70</v>
      </c>
      <c r="E20" s="81">
        <v>42</v>
      </c>
      <c r="F20" s="82"/>
      <c r="G20" s="125">
        <f t="shared" si="0"/>
        <v>0</v>
      </c>
      <c r="H20" s="82"/>
      <c r="I20" s="125">
        <f t="shared" si="1"/>
        <v>0</v>
      </c>
      <c r="J20" s="126">
        <f t="shared" si="2"/>
        <v>0</v>
      </c>
    </row>
    <row r="21" spans="1:10" ht="15">
      <c r="A21" s="78">
        <f t="shared" si="3"/>
        <v>17</v>
      </c>
      <c r="B21" s="127"/>
      <c r="C21" s="123" t="s">
        <v>237</v>
      </c>
      <c r="D21" s="124" t="s">
        <v>70</v>
      </c>
      <c r="E21" s="81">
        <v>14</v>
      </c>
      <c r="F21" s="82"/>
      <c r="G21" s="125">
        <f t="shared" si="0"/>
        <v>0</v>
      </c>
      <c r="H21" s="82"/>
      <c r="I21" s="125">
        <f t="shared" si="1"/>
        <v>0</v>
      </c>
      <c r="J21" s="126">
        <f t="shared" si="2"/>
        <v>0</v>
      </c>
    </row>
    <row r="22" spans="1:10" ht="15">
      <c r="A22" s="78">
        <f t="shared" si="3"/>
        <v>18</v>
      </c>
      <c r="B22" s="127"/>
      <c r="C22" s="123" t="s">
        <v>238</v>
      </c>
      <c r="D22" s="124" t="s">
        <v>70</v>
      </c>
      <c r="E22" s="81">
        <v>4</v>
      </c>
      <c r="F22" s="82"/>
      <c r="G22" s="125">
        <f t="shared" si="0"/>
        <v>0</v>
      </c>
      <c r="H22" s="82"/>
      <c r="I22" s="125">
        <f t="shared" si="1"/>
        <v>0</v>
      </c>
      <c r="J22" s="126">
        <f t="shared" si="2"/>
        <v>0</v>
      </c>
    </row>
    <row r="23" spans="1:10" ht="15">
      <c r="A23" s="78">
        <f t="shared" si="3"/>
        <v>19</v>
      </c>
      <c r="B23" s="127"/>
      <c r="C23" s="123" t="s">
        <v>239</v>
      </c>
      <c r="D23" s="124" t="s">
        <v>224</v>
      </c>
      <c r="E23" s="81">
        <v>122</v>
      </c>
      <c r="F23" s="82"/>
      <c r="G23" s="125">
        <f t="shared" si="0"/>
        <v>0</v>
      </c>
      <c r="H23" s="82"/>
      <c r="I23" s="125">
        <f t="shared" si="1"/>
        <v>0</v>
      </c>
      <c r="J23" s="126">
        <f t="shared" si="2"/>
        <v>0</v>
      </c>
    </row>
    <row r="24" spans="1:10" ht="15">
      <c r="A24" s="78">
        <f t="shared" si="3"/>
        <v>20</v>
      </c>
      <c r="B24" s="127"/>
      <c r="C24" s="123" t="s">
        <v>240</v>
      </c>
      <c r="D24" s="124" t="s">
        <v>224</v>
      </c>
      <c r="E24" s="81">
        <v>55</v>
      </c>
      <c r="F24" s="82"/>
      <c r="G24" s="125">
        <f t="shared" si="0"/>
        <v>0</v>
      </c>
      <c r="H24" s="82"/>
      <c r="I24" s="125">
        <f t="shared" si="1"/>
        <v>0</v>
      </c>
      <c r="J24" s="126">
        <f t="shared" si="2"/>
        <v>0</v>
      </c>
    </row>
    <row r="25" spans="1:10" ht="15">
      <c r="A25" s="78">
        <f t="shared" si="3"/>
        <v>21</v>
      </c>
      <c r="B25" s="127"/>
      <c r="C25" s="123" t="s">
        <v>241</v>
      </c>
      <c r="D25" s="124" t="s">
        <v>224</v>
      </c>
      <c r="E25" s="81">
        <v>8</v>
      </c>
      <c r="F25" s="82"/>
      <c r="G25" s="125">
        <f t="shared" si="0"/>
        <v>0</v>
      </c>
      <c r="H25" s="82"/>
      <c r="I25" s="125">
        <f t="shared" si="1"/>
        <v>0</v>
      </c>
      <c r="J25" s="126">
        <f t="shared" si="2"/>
        <v>0</v>
      </c>
    </row>
    <row r="26" spans="1:10" ht="15">
      <c r="A26" s="78">
        <f t="shared" si="3"/>
        <v>22</v>
      </c>
      <c r="B26" s="127"/>
      <c r="C26" s="123" t="s">
        <v>242</v>
      </c>
      <c r="D26" s="124" t="s">
        <v>224</v>
      </c>
      <c r="E26" s="81">
        <v>56</v>
      </c>
      <c r="F26" s="82"/>
      <c r="G26" s="125">
        <f t="shared" si="0"/>
        <v>0</v>
      </c>
      <c r="H26" s="82"/>
      <c r="I26" s="125">
        <f t="shared" si="1"/>
        <v>0</v>
      </c>
      <c r="J26" s="126">
        <f t="shared" si="2"/>
        <v>0</v>
      </c>
    </row>
    <row r="27" spans="1:10" ht="15">
      <c r="A27" s="78">
        <f t="shared" si="3"/>
        <v>23</v>
      </c>
      <c r="B27" s="127"/>
      <c r="C27" s="123" t="s">
        <v>243</v>
      </c>
      <c r="D27" s="124" t="s">
        <v>224</v>
      </c>
      <c r="E27" s="81">
        <v>26</v>
      </c>
      <c r="F27" s="82"/>
      <c r="G27" s="125">
        <f t="shared" si="0"/>
        <v>0</v>
      </c>
      <c r="H27" s="82"/>
      <c r="I27" s="125">
        <f t="shared" si="1"/>
        <v>0</v>
      </c>
      <c r="J27" s="126">
        <f t="shared" si="2"/>
        <v>0</v>
      </c>
    </row>
    <row r="28" spans="1:10" ht="15">
      <c r="A28" s="78">
        <f t="shared" si="3"/>
        <v>24</v>
      </c>
      <c r="B28" s="127"/>
      <c r="C28" s="123" t="s">
        <v>244</v>
      </c>
      <c r="D28" s="124" t="s">
        <v>224</v>
      </c>
      <c r="E28" s="81">
        <v>14</v>
      </c>
      <c r="F28" s="82"/>
      <c r="G28" s="125">
        <f t="shared" si="0"/>
        <v>0</v>
      </c>
      <c r="H28" s="82"/>
      <c r="I28" s="125">
        <f t="shared" si="1"/>
        <v>0</v>
      </c>
      <c r="J28" s="126">
        <f t="shared" si="2"/>
        <v>0</v>
      </c>
    </row>
    <row r="29" spans="1:10" ht="15">
      <c r="A29" s="78">
        <f t="shared" si="3"/>
        <v>25</v>
      </c>
      <c r="B29" s="127"/>
      <c r="C29" s="123" t="s">
        <v>245</v>
      </c>
      <c r="D29" s="124" t="s">
        <v>224</v>
      </c>
      <c r="E29" s="81">
        <v>24</v>
      </c>
      <c r="F29" s="82"/>
      <c r="G29" s="125">
        <f t="shared" si="0"/>
        <v>0</v>
      </c>
      <c r="H29" s="82"/>
      <c r="I29" s="125">
        <f t="shared" si="1"/>
        <v>0</v>
      </c>
      <c r="J29" s="126">
        <f t="shared" si="2"/>
        <v>0</v>
      </c>
    </row>
    <row r="30" spans="1:10" ht="15">
      <c r="A30" s="78">
        <f t="shared" si="3"/>
        <v>26</v>
      </c>
      <c r="B30" s="122"/>
      <c r="C30" s="123" t="s">
        <v>246</v>
      </c>
      <c r="D30" s="124" t="s">
        <v>224</v>
      </c>
      <c r="E30" s="81">
        <v>6</v>
      </c>
      <c r="F30" s="82"/>
      <c r="G30" s="125">
        <f t="shared" si="0"/>
        <v>0</v>
      </c>
      <c r="H30" s="82"/>
      <c r="I30" s="125">
        <f t="shared" si="1"/>
        <v>0</v>
      </c>
      <c r="J30" s="126">
        <f t="shared" si="2"/>
        <v>0</v>
      </c>
    </row>
    <row r="31" spans="1:10" ht="15">
      <c r="A31" s="78">
        <f t="shared" si="3"/>
        <v>27</v>
      </c>
      <c r="B31" s="122"/>
      <c r="C31" s="123" t="s">
        <v>229</v>
      </c>
      <c r="D31" s="124" t="s">
        <v>228</v>
      </c>
      <c r="E31" s="81">
        <v>1</v>
      </c>
      <c r="F31" s="82"/>
      <c r="G31" s="125">
        <f t="shared" si="0"/>
        <v>0</v>
      </c>
      <c r="H31" s="82"/>
      <c r="I31" s="125">
        <f t="shared" si="1"/>
        <v>0</v>
      </c>
      <c r="J31" s="126">
        <f t="shared" si="2"/>
        <v>0</v>
      </c>
    </row>
    <row r="32" spans="1:10" ht="15">
      <c r="A32" s="91">
        <f t="shared" si="3"/>
        <v>28</v>
      </c>
      <c r="B32" s="131"/>
      <c r="C32" s="92" t="s">
        <v>247</v>
      </c>
      <c r="D32" s="93" t="s">
        <v>224</v>
      </c>
      <c r="E32" s="94">
        <v>50</v>
      </c>
      <c r="F32" s="95"/>
      <c r="G32" s="132">
        <f t="shared" si="0"/>
        <v>0</v>
      </c>
      <c r="H32" s="95"/>
      <c r="I32" s="132">
        <f t="shared" si="1"/>
        <v>0</v>
      </c>
      <c r="J32" s="133">
        <f t="shared" si="2"/>
        <v>0</v>
      </c>
    </row>
    <row r="33" spans="1:10" ht="15">
      <c r="A33" s="134"/>
      <c r="B33" s="67"/>
      <c r="C33" s="68" t="s">
        <v>248</v>
      </c>
      <c r="D33" s="69"/>
      <c r="E33" s="69"/>
      <c r="F33" s="70"/>
      <c r="G33" s="117"/>
      <c r="H33" s="118"/>
      <c r="I33" s="117"/>
      <c r="J33" s="71"/>
    </row>
    <row r="34" spans="1:10" ht="15">
      <c r="A34" s="78">
        <f>A32+1</f>
        <v>29</v>
      </c>
      <c r="B34" s="119"/>
      <c r="C34" s="73" t="s">
        <v>249</v>
      </c>
      <c r="D34" s="74" t="s">
        <v>70</v>
      </c>
      <c r="E34" s="75">
        <v>38</v>
      </c>
      <c r="F34" s="76"/>
      <c r="G34" s="120">
        <f aca="true" t="shared" si="4" ref="G34:G42">F34*E34</f>
        <v>0</v>
      </c>
      <c r="H34" s="76"/>
      <c r="I34" s="120">
        <f aca="true" t="shared" si="5" ref="I34:I42">H34*E34</f>
        <v>0</v>
      </c>
      <c r="J34" s="121">
        <f aca="true" t="shared" si="6" ref="J34:J42">I34+G34</f>
        <v>0</v>
      </c>
    </row>
    <row r="35" spans="1:10" ht="15">
      <c r="A35" s="78">
        <f aca="true" t="shared" si="7" ref="A35:A42">A34+1</f>
        <v>30</v>
      </c>
      <c r="B35" s="127"/>
      <c r="C35" s="123" t="s">
        <v>250</v>
      </c>
      <c r="D35" s="124" t="s">
        <v>70</v>
      </c>
      <c r="E35" s="81">
        <v>34</v>
      </c>
      <c r="F35" s="82"/>
      <c r="G35" s="125">
        <f t="shared" si="4"/>
        <v>0</v>
      </c>
      <c r="H35" s="82"/>
      <c r="I35" s="125">
        <f t="shared" si="5"/>
        <v>0</v>
      </c>
      <c r="J35" s="126">
        <f t="shared" si="6"/>
        <v>0</v>
      </c>
    </row>
    <row r="36" spans="1:10" ht="15">
      <c r="A36" s="78">
        <f t="shared" si="7"/>
        <v>31</v>
      </c>
      <c r="B36" s="127"/>
      <c r="C36" s="123" t="s">
        <v>251</v>
      </c>
      <c r="D36" s="124" t="s">
        <v>70</v>
      </c>
      <c r="E36" s="81">
        <v>42</v>
      </c>
      <c r="F36" s="82"/>
      <c r="G36" s="125">
        <f t="shared" si="4"/>
        <v>0</v>
      </c>
      <c r="H36" s="82"/>
      <c r="I36" s="125">
        <f t="shared" si="5"/>
        <v>0</v>
      </c>
      <c r="J36" s="126">
        <f t="shared" si="6"/>
        <v>0</v>
      </c>
    </row>
    <row r="37" spans="1:10" ht="15">
      <c r="A37" s="78">
        <f t="shared" si="7"/>
        <v>32</v>
      </c>
      <c r="B37" s="127"/>
      <c r="C37" s="123" t="s">
        <v>252</v>
      </c>
      <c r="D37" s="124" t="s">
        <v>70</v>
      </c>
      <c r="E37" s="81">
        <v>42</v>
      </c>
      <c r="F37" s="82"/>
      <c r="G37" s="125">
        <f t="shared" si="4"/>
        <v>0</v>
      </c>
      <c r="H37" s="82"/>
      <c r="I37" s="125">
        <f t="shared" si="5"/>
        <v>0</v>
      </c>
      <c r="J37" s="126">
        <f t="shared" si="6"/>
        <v>0</v>
      </c>
    </row>
    <row r="38" spans="1:10" ht="15">
      <c r="A38" s="78">
        <f t="shared" si="7"/>
        <v>33</v>
      </c>
      <c r="B38" s="127"/>
      <c r="C38" s="123" t="s">
        <v>253</v>
      </c>
      <c r="D38" s="124" t="s">
        <v>70</v>
      </c>
      <c r="E38" s="81">
        <v>42</v>
      </c>
      <c r="F38" s="82"/>
      <c r="G38" s="125">
        <f t="shared" si="4"/>
        <v>0</v>
      </c>
      <c r="H38" s="82"/>
      <c r="I38" s="125">
        <f t="shared" si="5"/>
        <v>0</v>
      </c>
      <c r="J38" s="126">
        <f t="shared" si="6"/>
        <v>0</v>
      </c>
    </row>
    <row r="39" spans="1:10" ht="15">
      <c r="A39" s="78">
        <f t="shared" si="7"/>
        <v>34</v>
      </c>
      <c r="B39" s="122"/>
      <c r="C39" s="123" t="s">
        <v>254</v>
      </c>
      <c r="D39" s="124" t="s">
        <v>70</v>
      </c>
      <c r="E39" s="81">
        <v>82</v>
      </c>
      <c r="F39" s="82"/>
      <c r="G39" s="125">
        <f t="shared" si="4"/>
        <v>0</v>
      </c>
      <c r="H39" s="82"/>
      <c r="I39" s="125">
        <f t="shared" si="5"/>
        <v>0</v>
      </c>
      <c r="J39" s="126">
        <f t="shared" si="6"/>
        <v>0</v>
      </c>
    </row>
    <row r="40" spans="1:10" ht="15">
      <c r="A40" s="78">
        <f t="shared" si="7"/>
        <v>35</v>
      </c>
      <c r="B40" s="127"/>
      <c r="C40" s="123" t="s">
        <v>255</v>
      </c>
      <c r="D40" s="80" t="s">
        <v>70</v>
      </c>
      <c r="E40" s="81">
        <v>42</v>
      </c>
      <c r="F40" s="82"/>
      <c r="G40" s="125">
        <f t="shared" si="4"/>
        <v>0</v>
      </c>
      <c r="H40" s="82"/>
      <c r="I40" s="125">
        <f t="shared" si="5"/>
        <v>0</v>
      </c>
      <c r="J40" s="126">
        <f t="shared" si="6"/>
        <v>0</v>
      </c>
    </row>
    <row r="41" spans="1:10" ht="15">
      <c r="A41" s="78">
        <f t="shared" si="7"/>
        <v>36</v>
      </c>
      <c r="B41" s="127"/>
      <c r="C41" s="123" t="s">
        <v>256</v>
      </c>
      <c r="D41" s="80" t="s">
        <v>70</v>
      </c>
      <c r="E41" s="81">
        <v>42</v>
      </c>
      <c r="F41" s="82"/>
      <c r="G41" s="125">
        <f t="shared" si="4"/>
        <v>0</v>
      </c>
      <c r="H41" s="82"/>
      <c r="I41" s="125">
        <f t="shared" si="5"/>
        <v>0</v>
      </c>
      <c r="J41" s="126">
        <f t="shared" si="6"/>
        <v>0</v>
      </c>
    </row>
    <row r="42" spans="1:10" ht="15">
      <c r="A42" s="91">
        <f t="shared" si="7"/>
        <v>37</v>
      </c>
      <c r="B42" s="131"/>
      <c r="C42" s="92" t="s">
        <v>257</v>
      </c>
      <c r="D42" s="93" t="s">
        <v>70</v>
      </c>
      <c r="E42" s="94">
        <v>1878</v>
      </c>
      <c r="F42" s="95"/>
      <c r="G42" s="132">
        <f t="shared" si="4"/>
        <v>0</v>
      </c>
      <c r="H42" s="95"/>
      <c r="I42" s="132">
        <f t="shared" si="5"/>
        <v>0</v>
      </c>
      <c r="J42" s="133">
        <f t="shared" si="6"/>
        <v>0</v>
      </c>
    </row>
    <row r="43" spans="1:10" ht="15">
      <c r="A43" s="135"/>
      <c r="B43" s="67"/>
      <c r="C43" s="68" t="s">
        <v>258</v>
      </c>
      <c r="D43" s="69"/>
      <c r="E43" s="69"/>
      <c r="F43" s="70"/>
      <c r="G43" s="117"/>
      <c r="H43" s="118"/>
      <c r="I43" s="117"/>
      <c r="J43" s="71"/>
    </row>
    <row r="44" spans="1:10" ht="15">
      <c r="A44" s="78">
        <f>A42+1</f>
        <v>38</v>
      </c>
      <c r="B44" s="119"/>
      <c r="C44" s="73" t="s">
        <v>259</v>
      </c>
      <c r="D44" s="74" t="s">
        <v>70</v>
      </c>
      <c r="E44" s="75">
        <v>38</v>
      </c>
      <c r="F44" s="76"/>
      <c r="G44" s="120">
        <f aca="true" t="shared" si="8" ref="G44:G54">F44*E44</f>
        <v>0</v>
      </c>
      <c r="H44" s="76"/>
      <c r="I44" s="120">
        <f aca="true" t="shared" si="9" ref="I44:I54">H44*E44</f>
        <v>0</v>
      </c>
      <c r="J44" s="121">
        <f aca="true" t="shared" si="10" ref="J44:J54">I44+G44</f>
        <v>0</v>
      </c>
    </row>
    <row r="45" spans="1:10" ht="15">
      <c r="A45" s="78">
        <f aca="true" t="shared" si="11" ref="A45:A53">A44+1</f>
        <v>39</v>
      </c>
      <c r="B45" s="127"/>
      <c r="C45" s="123" t="s">
        <v>260</v>
      </c>
      <c r="D45" s="124" t="s">
        <v>70</v>
      </c>
      <c r="E45" s="81">
        <v>48</v>
      </c>
      <c r="F45" s="82"/>
      <c r="G45" s="125">
        <f t="shared" si="8"/>
        <v>0</v>
      </c>
      <c r="H45" s="82"/>
      <c r="I45" s="125">
        <f t="shared" si="9"/>
        <v>0</v>
      </c>
      <c r="J45" s="126">
        <f t="shared" si="10"/>
        <v>0</v>
      </c>
    </row>
    <row r="46" spans="1:10" ht="15">
      <c r="A46" s="78">
        <f t="shared" si="11"/>
        <v>40</v>
      </c>
      <c r="B46" s="127"/>
      <c r="C46" s="123" t="s">
        <v>261</v>
      </c>
      <c r="D46" s="124" t="s">
        <v>70</v>
      </c>
      <c r="E46" s="81">
        <v>42</v>
      </c>
      <c r="F46" s="82"/>
      <c r="G46" s="125">
        <f t="shared" si="8"/>
        <v>0</v>
      </c>
      <c r="H46" s="82"/>
      <c r="I46" s="125">
        <f t="shared" si="9"/>
        <v>0</v>
      </c>
      <c r="J46" s="126">
        <f t="shared" si="10"/>
        <v>0</v>
      </c>
    </row>
    <row r="47" spans="1:10" ht="15">
      <c r="A47" s="78">
        <f t="shared" si="11"/>
        <v>41</v>
      </c>
      <c r="B47" s="122"/>
      <c r="C47" s="79" t="s">
        <v>397</v>
      </c>
      <c r="D47" s="124" t="s">
        <v>70</v>
      </c>
      <c r="E47" s="81">
        <v>18</v>
      </c>
      <c r="F47" s="82"/>
      <c r="G47" s="125">
        <f t="shared" si="8"/>
        <v>0</v>
      </c>
      <c r="H47" s="82"/>
      <c r="I47" s="125">
        <f t="shared" si="9"/>
        <v>0</v>
      </c>
      <c r="J47" s="126">
        <f t="shared" si="10"/>
        <v>0</v>
      </c>
    </row>
    <row r="48" spans="1:10" ht="15">
      <c r="A48" s="78">
        <f t="shared" si="11"/>
        <v>42</v>
      </c>
      <c r="B48" s="122"/>
      <c r="C48" s="79" t="s">
        <v>262</v>
      </c>
      <c r="D48" s="124" t="s">
        <v>70</v>
      </c>
      <c r="E48" s="81">
        <v>57</v>
      </c>
      <c r="F48" s="82"/>
      <c r="G48" s="125">
        <f t="shared" si="8"/>
        <v>0</v>
      </c>
      <c r="H48" s="82"/>
      <c r="I48" s="125">
        <f t="shared" si="9"/>
        <v>0</v>
      </c>
      <c r="J48" s="126">
        <f t="shared" si="10"/>
        <v>0</v>
      </c>
    </row>
    <row r="49" spans="1:10" ht="15">
      <c r="A49" s="78">
        <f t="shared" si="11"/>
        <v>43</v>
      </c>
      <c r="B49" s="122"/>
      <c r="C49" s="79" t="s">
        <v>263</v>
      </c>
      <c r="D49" s="124" t="s">
        <v>70</v>
      </c>
      <c r="E49" s="81">
        <v>356</v>
      </c>
      <c r="F49" s="82"/>
      <c r="G49" s="125">
        <f t="shared" si="8"/>
        <v>0</v>
      </c>
      <c r="H49" s="82"/>
      <c r="I49" s="125">
        <f t="shared" si="9"/>
        <v>0</v>
      </c>
      <c r="J49" s="126">
        <f t="shared" si="10"/>
        <v>0</v>
      </c>
    </row>
    <row r="50" spans="1:10" ht="15">
      <c r="A50" s="78">
        <f t="shared" si="11"/>
        <v>44</v>
      </c>
      <c r="B50" s="122"/>
      <c r="C50" s="79" t="s">
        <v>264</v>
      </c>
      <c r="D50" s="124" t="s">
        <v>70</v>
      </c>
      <c r="E50" s="81">
        <v>30</v>
      </c>
      <c r="F50" s="82"/>
      <c r="G50" s="125">
        <f t="shared" si="8"/>
        <v>0</v>
      </c>
      <c r="H50" s="82"/>
      <c r="I50" s="125">
        <f t="shared" si="9"/>
        <v>0</v>
      </c>
      <c r="J50" s="126">
        <f t="shared" si="10"/>
        <v>0</v>
      </c>
    </row>
    <row r="51" spans="1:10" ht="15">
      <c r="A51" s="78">
        <f t="shared" si="11"/>
        <v>45</v>
      </c>
      <c r="B51" s="122"/>
      <c r="C51" s="79" t="s">
        <v>265</v>
      </c>
      <c r="D51" s="124" t="s">
        <v>70</v>
      </c>
      <c r="E51" s="81">
        <v>10</v>
      </c>
      <c r="F51" s="82"/>
      <c r="G51" s="125">
        <f t="shared" si="8"/>
        <v>0</v>
      </c>
      <c r="H51" s="82"/>
      <c r="I51" s="125">
        <f t="shared" si="9"/>
        <v>0</v>
      </c>
      <c r="J51" s="126">
        <f t="shared" si="10"/>
        <v>0</v>
      </c>
    </row>
    <row r="52" spans="1:10" ht="15">
      <c r="A52" s="78">
        <f t="shared" si="11"/>
        <v>46</v>
      </c>
      <c r="B52" s="122"/>
      <c r="C52" s="123" t="s">
        <v>266</v>
      </c>
      <c r="D52" s="124" t="s">
        <v>70</v>
      </c>
      <c r="E52" s="81">
        <v>112</v>
      </c>
      <c r="F52" s="82"/>
      <c r="G52" s="125">
        <f t="shared" si="8"/>
        <v>0</v>
      </c>
      <c r="H52" s="82"/>
      <c r="I52" s="125">
        <f t="shared" si="9"/>
        <v>0</v>
      </c>
      <c r="J52" s="126">
        <f t="shared" si="10"/>
        <v>0</v>
      </c>
    </row>
    <row r="53" spans="1:10" ht="15">
      <c r="A53" s="78">
        <f t="shared" si="11"/>
        <v>47</v>
      </c>
      <c r="B53" s="122"/>
      <c r="C53" s="123" t="s">
        <v>395</v>
      </c>
      <c r="D53" s="124" t="s">
        <v>70</v>
      </c>
      <c r="E53" s="81">
        <v>30</v>
      </c>
      <c r="F53" s="82"/>
      <c r="G53" s="125">
        <f t="shared" si="8"/>
        <v>0</v>
      </c>
      <c r="H53" s="82"/>
      <c r="I53" s="125">
        <f t="shared" si="9"/>
        <v>0</v>
      </c>
      <c r="J53" s="126">
        <f t="shared" si="10"/>
        <v>0</v>
      </c>
    </row>
    <row r="54" spans="1:10" ht="15">
      <c r="A54" s="78">
        <f>A53+1</f>
        <v>48</v>
      </c>
      <c r="B54" s="131"/>
      <c r="C54" s="92" t="s">
        <v>267</v>
      </c>
      <c r="D54" s="93" t="s">
        <v>70</v>
      </c>
      <c r="E54" s="94">
        <v>115</v>
      </c>
      <c r="F54" s="95"/>
      <c r="G54" s="132">
        <f t="shared" si="8"/>
        <v>0</v>
      </c>
      <c r="H54" s="95"/>
      <c r="I54" s="132">
        <f t="shared" si="9"/>
        <v>0</v>
      </c>
      <c r="J54" s="133">
        <f t="shared" si="10"/>
        <v>0</v>
      </c>
    </row>
    <row r="55" spans="1:10" ht="15">
      <c r="A55" s="135"/>
      <c r="B55" s="67"/>
      <c r="C55" s="68" t="s">
        <v>268</v>
      </c>
      <c r="D55" s="69"/>
      <c r="E55" s="69"/>
      <c r="F55" s="70"/>
      <c r="G55" s="117"/>
      <c r="H55" s="118"/>
      <c r="I55" s="117"/>
      <c r="J55" s="71"/>
    </row>
    <row r="56" spans="1:10" ht="15">
      <c r="A56" s="78">
        <f>A54+1</f>
        <v>49</v>
      </c>
      <c r="B56" s="119"/>
      <c r="C56" s="73" t="s">
        <v>269</v>
      </c>
      <c r="D56" s="74" t="s">
        <v>224</v>
      </c>
      <c r="E56" s="75">
        <v>4</v>
      </c>
      <c r="F56" s="76"/>
      <c r="G56" s="120">
        <f>F56*E56</f>
        <v>0</v>
      </c>
      <c r="H56" s="76"/>
      <c r="I56" s="120">
        <f>H56*E56</f>
        <v>0</v>
      </c>
      <c r="J56" s="121">
        <f>I56+G56</f>
        <v>0</v>
      </c>
    </row>
    <row r="57" spans="1:10" ht="15">
      <c r="A57" s="78">
        <f>A56+1</f>
        <v>50</v>
      </c>
      <c r="B57" s="131"/>
      <c r="C57" s="92" t="s">
        <v>270</v>
      </c>
      <c r="D57" s="93" t="s">
        <v>224</v>
      </c>
      <c r="E57" s="94">
        <v>1</v>
      </c>
      <c r="F57" s="95"/>
      <c r="G57" s="132">
        <f>F57*E57</f>
        <v>0</v>
      </c>
      <c r="H57" s="95"/>
      <c r="I57" s="132">
        <f>H57*E57</f>
        <v>0</v>
      </c>
      <c r="J57" s="133">
        <f>I57+G57</f>
        <v>0</v>
      </c>
    </row>
    <row r="58" spans="1:10" ht="15">
      <c r="A58" s="135"/>
      <c r="B58" s="67"/>
      <c r="C58" s="68" t="s">
        <v>271</v>
      </c>
      <c r="D58" s="69"/>
      <c r="E58" s="69"/>
      <c r="F58" s="70"/>
      <c r="G58" s="117"/>
      <c r="H58" s="118"/>
      <c r="I58" s="117"/>
      <c r="J58" s="71"/>
    </row>
    <row r="59" spans="1:10" ht="15">
      <c r="A59" s="78">
        <f>A57+1</f>
        <v>51</v>
      </c>
      <c r="B59" s="136"/>
      <c r="C59" s="99" t="s">
        <v>272</v>
      </c>
      <c r="D59" s="100" t="s">
        <v>224</v>
      </c>
      <c r="E59" s="101">
        <v>5</v>
      </c>
      <c r="F59" s="102"/>
      <c r="G59" s="137">
        <f>F59*E59</f>
        <v>0</v>
      </c>
      <c r="H59" s="102"/>
      <c r="I59" s="137">
        <f>H59*E59</f>
        <v>0</v>
      </c>
      <c r="J59" s="138">
        <f>I59+G59</f>
        <v>0</v>
      </c>
    </row>
    <row r="60" spans="1:10" ht="15">
      <c r="A60" s="135"/>
      <c r="B60" s="67"/>
      <c r="C60" s="68" t="s">
        <v>273</v>
      </c>
      <c r="D60" s="69"/>
      <c r="E60" s="69"/>
      <c r="F60" s="70"/>
      <c r="G60" s="117"/>
      <c r="H60" s="118"/>
      <c r="I60" s="117"/>
      <c r="J60" s="71"/>
    </row>
    <row r="61" spans="1:10" ht="15">
      <c r="A61" s="78">
        <f>A59+1</f>
        <v>52</v>
      </c>
      <c r="B61" s="119"/>
      <c r="C61" s="73" t="s">
        <v>274</v>
      </c>
      <c r="D61" s="74" t="s">
        <v>224</v>
      </c>
      <c r="E61" s="75">
        <v>4</v>
      </c>
      <c r="F61" s="76"/>
      <c r="G61" s="120">
        <f aca="true" t="shared" si="12" ref="G61:G69">F61*E61</f>
        <v>0</v>
      </c>
      <c r="H61" s="76"/>
      <c r="I61" s="120">
        <f aca="true" t="shared" si="13" ref="I61:I69">H61*E61</f>
        <v>0</v>
      </c>
      <c r="J61" s="121">
        <f aca="true" t="shared" si="14" ref="J61:J69">I61+G61</f>
        <v>0</v>
      </c>
    </row>
    <row r="62" spans="1:10" ht="15">
      <c r="A62" s="78">
        <f aca="true" t="shared" si="15" ref="A62:A69">A61+1</f>
        <v>53</v>
      </c>
      <c r="B62" s="127"/>
      <c r="C62" s="139" t="s">
        <v>275</v>
      </c>
      <c r="D62" s="80" t="s">
        <v>224</v>
      </c>
      <c r="E62" s="81">
        <v>1</v>
      </c>
      <c r="F62" s="82"/>
      <c r="G62" s="125">
        <f t="shared" si="12"/>
        <v>0</v>
      </c>
      <c r="H62" s="82"/>
      <c r="I62" s="125">
        <f t="shared" si="13"/>
        <v>0</v>
      </c>
      <c r="J62" s="126">
        <f t="shared" si="14"/>
        <v>0</v>
      </c>
    </row>
    <row r="63" spans="1:10" ht="15">
      <c r="A63" s="78">
        <f t="shared" si="15"/>
        <v>54</v>
      </c>
      <c r="B63" s="127"/>
      <c r="C63" s="123" t="s">
        <v>276</v>
      </c>
      <c r="D63" s="124" t="s">
        <v>224</v>
      </c>
      <c r="E63" s="81">
        <v>3</v>
      </c>
      <c r="F63" s="82"/>
      <c r="G63" s="125">
        <f t="shared" si="12"/>
        <v>0</v>
      </c>
      <c r="H63" s="82"/>
      <c r="I63" s="125">
        <f t="shared" si="13"/>
        <v>0</v>
      </c>
      <c r="J63" s="126">
        <f t="shared" si="14"/>
        <v>0</v>
      </c>
    </row>
    <row r="64" spans="1:10" ht="15">
      <c r="A64" s="78">
        <f t="shared" si="15"/>
        <v>55</v>
      </c>
      <c r="B64" s="122"/>
      <c r="C64" s="79" t="s">
        <v>277</v>
      </c>
      <c r="D64" s="124" t="s">
        <v>224</v>
      </c>
      <c r="E64" s="81">
        <v>7</v>
      </c>
      <c r="F64" s="82"/>
      <c r="G64" s="125">
        <f t="shared" si="12"/>
        <v>0</v>
      </c>
      <c r="H64" s="82"/>
      <c r="I64" s="125">
        <f t="shared" si="13"/>
        <v>0</v>
      </c>
      <c r="J64" s="126">
        <f t="shared" si="14"/>
        <v>0</v>
      </c>
    </row>
    <row r="65" spans="1:10" ht="15">
      <c r="A65" s="78">
        <f t="shared" si="15"/>
        <v>56</v>
      </c>
      <c r="B65" s="127"/>
      <c r="C65" s="128" t="s">
        <v>278</v>
      </c>
      <c r="D65" s="80" t="s">
        <v>224</v>
      </c>
      <c r="E65" s="81">
        <v>3</v>
      </c>
      <c r="F65" s="82"/>
      <c r="G65" s="125">
        <f t="shared" si="12"/>
        <v>0</v>
      </c>
      <c r="H65" s="82"/>
      <c r="I65" s="125">
        <f t="shared" si="13"/>
        <v>0</v>
      </c>
      <c r="J65" s="126">
        <f t="shared" si="14"/>
        <v>0</v>
      </c>
    </row>
    <row r="66" spans="1:10" ht="15">
      <c r="A66" s="78">
        <f t="shared" si="15"/>
        <v>57</v>
      </c>
      <c r="B66" s="127"/>
      <c r="C66" s="139" t="s">
        <v>279</v>
      </c>
      <c r="D66" s="80" t="s">
        <v>224</v>
      </c>
      <c r="E66" s="81">
        <v>2</v>
      </c>
      <c r="F66" s="82"/>
      <c r="G66" s="125">
        <f t="shared" si="12"/>
        <v>0</v>
      </c>
      <c r="H66" s="82"/>
      <c r="I66" s="125">
        <f t="shared" si="13"/>
        <v>0</v>
      </c>
      <c r="J66" s="126">
        <f t="shared" si="14"/>
        <v>0</v>
      </c>
    </row>
    <row r="67" spans="1:10" ht="15">
      <c r="A67" s="78">
        <f t="shared" si="15"/>
        <v>58</v>
      </c>
      <c r="B67" s="127"/>
      <c r="C67" s="123" t="s">
        <v>280</v>
      </c>
      <c r="D67" s="124" t="s">
        <v>224</v>
      </c>
      <c r="E67" s="81">
        <v>1</v>
      </c>
      <c r="F67" s="82"/>
      <c r="G67" s="125">
        <f t="shared" si="12"/>
        <v>0</v>
      </c>
      <c r="H67" s="82"/>
      <c r="I67" s="125">
        <f t="shared" si="13"/>
        <v>0</v>
      </c>
      <c r="J67" s="126">
        <f t="shared" si="14"/>
        <v>0</v>
      </c>
    </row>
    <row r="68" spans="1:10" ht="15">
      <c r="A68" s="78">
        <f t="shared" si="15"/>
        <v>59</v>
      </c>
      <c r="B68" s="122"/>
      <c r="C68" s="79" t="s">
        <v>281</v>
      </c>
      <c r="D68" s="124" t="s">
        <v>224</v>
      </c>
      <c r="E68" s="81">
        <v>1</v>
      </c>
      <c r="F68" s="82"/>
      <c r="G68" s="125">
        <f t="shared" si="12"/>
        <v>0</v>
      </c>
      <c r="H68" s="82"/>
      <c r="I68" s="125">
        <f t="shared" si="13"/>
        <v>0</v>
      </c>
      <c r="J68" s="126">
        <f t="shared" si="14"/>
        <v>0</v>
      </c>
    </row>
    <row r="69" spans="1:10" ht="15">
      <c r="A69" s="78">
        <f t="shared" si="15"/>
        <v>60</v>
      </c>
      <c r="B69" s="131"/>
      <c r="C69" s="92" t="s">
        <v>282</v>
      </c>
      <c r="D69" s="93" t="s">
        <v>224</v>
      </c>
      <c r="E69" s="94">
        <v>1</v>
      </c>
      <c r="F69" s="95"/>
      <c r="G69" s="132">
        <f t="shared" si="12"/>
        <v>0</v>
      </c>
      <c r="H69" s="95"/>
      <c r="I69" s="132">
        <f t="shared" si="13"/>
        <v>0</v>
      </c>
      <c r="J69" s="133">
        <f t="shared" si="14"/>
        <v>0</v>
      </c>
    </row>
    <row r="70" spans="1:10" ht="15">
      <c r="A70" s="135"/>
      <c r="B70" s="67"/>
      <c r="C70" s="68" t="s">
        <v>283</v>
      </c>
      <c r="D70" s="69"/>
      <c r="E70" s="69"/>
      <c r="F70" s="70"/>
      <c r="G70" s="117"/>
      <c r="H70" s="118"/>
      <c r="I70" s="117"/>
      <c r="J70" s="71"/>
    </row>
    <row r="71" spans="1:10" ht="15">
      <c r="A71" s="78">
        <f>A69+1</f>
        <v>61</v>
      </c>
      <c r="B71" s="119"/>
      <c r="C71" s="73" t="s">
        <v>284</v>
      </c>
      <c r="D71" s="74" t="s">
        <v>224</v>
      </c>
      <c r="E71" s="75">
        <v>5</v>
      </c>
      <c r="F71" s="76"/>
      <c r="G71" s="120">
        <f>F71*E71</f>
        <v>0</v>
      </c>
      <c r="H71" s="76"/>
      <c r="I71" s="120">
        <f>H71*E71</f>
        <v>0</v>
      </c>
      <c r="J71" s="121">
        <f>I71+G71</f>
        <v>0</v>
      </c>
    </row>
    <row r="72" spans="1:10" ht="15">
      <c r="A72" s="78">
        <f>A71+1</f>
        <v>62</v>
      </c>
      <c r="B72" s="127"/>
      <c r="C72" s="128" t="s">
        <v>285</v>
      </c>
      <c r="D72" s="80" t="s">
        <v>224</v>
      </c>
      <c r="E72" s="81">
        <v>5</v>
      </c>
      <c r="F72" s="82"/>
      <c r="G72" s="125">
        <f>F72*E72</f>
        <v>0</v>
      </c>
      <c r="H72" s="82"/>
      <c r="I72" s="125">
        <f>H72*E72</f>
        <v>0</v>
      </c>
      <c r="J72" s="126">
        <f>I72+G72</f>
        <v>0</v>
      </c>
    </row>
    <row r="73" spans="1:10" ht="15">
      <c r="A73" s="78">
        <f>A72+1</f>
        <v>63</v>
      </c>
      <c r="B73" s="131"/>
      <c r="C73" s="92" t="s">
        <v>286</v>
      </c>
      <c r="D73" s="93" t="s">
        <v>224</v>
      </c>
      <c r="E73" s="94">
        <v>12</v>
      </c>
      <c r="F73" s="95"/>
      <c r="G73" s="132">
        <f>F73*E73</f>
        <v>0</v>
      </c>
      <c r="H73" s="95"/>
      <c r="I73" s="132">
        <f>H73*E73</f>
        <v>0</v>
      </c>
      <c r="J73" s="133">
        <f>I73+G73</f>
        <v>0</v>
      </c>
    </row>
    <row r="74" spans="1:10" ht="15">
      <c r="A74" s="135"/>
      <c r="B74" s="67"/>
      <c r="C74" s="68" t="s">
        <v>287</v>
      </c>
      <c r="D74" s="69"/>
      <c r="E74" s="69"/>
      <c r="F74" s="70"/>
      <c r="G74" s="117"/>
      <c r="H74" s="118"/>
      <c r="I74" s="117"/>
      <c r="J74" s="71"/>
    </row>
    <row r="75" spans="1:10" ht="22.5">
      <c r="A75" s="78">
        <f>A73+1</f>
        <v>64</v>
      </c>
      <c r="B75" s="119"/>
      <c r="C75" s="73" t="s">
        <v>288</v>
      </c>
      <c r="D75" s="74" t="s">
        <v>224</v>
      </c>
      <c r="E75" s="75">
        <v>10</v>
      </c>
      <c r="F75" s="76"/>
      <c r="G75" s="120">
        <f>F75*E75</f>
        <v>0</v>
      </c>
      <c r="H75" s="76"/>
      <c r="I75" s="120">
        <f>H75*E75</f>
        <v>0</v>
      </c>
      <c r="J75" s="121">
        <f>I75+G75</f>
        <v>0</v>
      </c>
    </row>
    <row r="76" spans="1:10" ht="22.5">
      <c r="A76" s="78">
        <f>A75+1</f>
        <v>65</v>
      </c>
      <c r="B76" s="127"/>
      <c r="C76" s="128" t="s">
        <v>289</v>
      </c>
      <c r="D76" s="80" t="s">
        <v>224</v>
      </c>
      <c r="E76" s="81">
        <v>10</v>
      </c>
      <c r="F76" s="82"/>
      <c r="G76" s="125">
        <f>F76*E76</f>
        <v>0</v>
      </c>
      <c r="H76" s="82"/>
      <c r="I76" s="125">
        <f>H76*E76</f>
        <v>0</v>
      </c>
      <c r="J76" s="126">
        <f>I76+G76</f>
        <v>0</v>
      </c>
    </row>
    <row r="77" spans="1:10" ht="22.5">
      <c r="A77" s="78">
        <f>A76+1</f>
        <v>66</v>
      </c>
      <c r="B77" s="127"/>
      <c r="C77" s="128" t="s">
        <v>290</v>
      </c>
      <c r="D77" s="80" t="s">
        <v>224</v>
      </c>
      <c r="E77" s="81">
        <v>32</v>
      </c>
      <c r="F77" s="82"/>
      <c r="G77" s="125">
        <f>F77*E77</f>
        <v>0</v>
      </c>
      <c r="H77" s="82"/>
      <c r="I77" s="125">
        <f>H77*E77</f>
        <v>0</v>
      </c>
      <c r="J77" s="126">
        <f>I77+G77</f>
        <v>0</v>
      </c>
    </row>
    <row r="78" spans="1:10" ht="22.5">
      <c r="A78" s="78">
        <f>A77+1</f>
        <v>67</v>
      </c>
      <c r="B78" s="127"/>
      <c r="C78" s="128" t="s">
        <v>409</v>
      </c>
      <c r="D78" s="80" t="s">
        <v>224</v>
      </c>
      <c r="E78" s="81">
        <v>1</v>
      </c>
      <c r="F78" s="82"/>
      <c r="G78" s="125">
        <f>F78*E78</f>
        <v>0</v>
      </c>
      <c r="H78" s="82"/>
      <c r="I78" s="125">
        <f>H78*E78</f>
        <v>0</v>
      </c>
      <c r="J78" s="126">
        <f>I78+G78</f>
        <v>0</v>
      </c>
    </row>
    <row r="79" spans="1:10" ht="22.5">
      <c r="A79" s="78">
        <f>A78+1</f>
        <v>68</v>
      </c>
      <c r="B79" s="131"/>
      <c r="C79" s="92" t="s">
        <v>410</v>
      </c>
      <c r="D79" s="93" t="s">
        <v>224</v>
      </c>
      <c r="E79" s="94">
        <v>1</v>
      </c>
      <c r="F79" s="95"/>
      <c r="G79" s="132">
        <f>F79*E79</f>
        <v>0</v>
      </c>
      <c r="H79" s="95"/>
      <c r="I79" s="132">
        <f>H79*E79</f>
        <v>0</v>
      </c>
      <c r="J79" s="133">
        <f>I79+G79</f>
        <v>0</v>
      </c>
    </row>
    <row r="80" spans="1:10" ht="15">
      <c r="A80" s="135"/>
      <c r="B80" s="67"/>
      <c r="C80" s="68" t="s">
        <v>291</v>
      </c>
      <c r="D80" s="69"/>
      <c r="E80" s="69"/>
      <c r="F80" s="70"/>
      <c r="G80" s="117"/>
      <c r="H80" s="118"/>
      <c r="I80" s="117"/>
      <c r="J80" s="71"/>
    </row>
    <row r="81" spans="1:10" ht="22.5">
      <c r="A81" s="78">
        <f>A79+1</f>
        <v>69</v>
      </c>
      <c r="B81" s="119"/>
      <c r="C81" s="73" t="s">
        <v>292</v>
      </c>
      <c r="D81" s="74" t="s">
        <v>224</v>
      </c>
      <c r="E81" s="75">
        <v>10</v>
      </c>
      <c r="F81" s="76"/>
      <c r="G81" s="120">
        <f aca="true" t="shared" si="16" ref="G81:G87">F81*E81</f>
        <v>0</v>
      </c>
      <c r="H81" s="76"/>
      <c r="I81" s="120">
        <f aca="true" t="shared" si="17" ref="I81:I87">H81*E81</f>
        <v>0</v>
      </c>
      <c r="J81" s="121">
        <f aca="true" t="shared" si="18" ref="J81:J87">I81+G81</f>
        <v>0</v>
      </c>
    </row>
    <row r="82" spans="1:10" ht="22.5">
      <c r="A82" s="78">
        <f aca="true" t="shared" si="19" ref="A82:A87">A81+1</f>
        <v>70</v>
      </c>
      <c r="B82" s="127"/>
      <c r="C82" s="128" t="s">
        <v>293</v>
      </c>
      <c r="D82" s="80" t="s">
        <v>224</v>
      </c>
      <c r="E82" s="81">
        <v>10</v>
      </c>
      <c r="F82" s="82"/>
      <c r="G82" s="125">
        <f t="shared" si="16"/>
        <v>0</v>
      </c>
      <c r="H82" s="82"/>
      <c r="I82" s="125">
        <f t="shared" si="17"/>
        <v>0</v>
      </c>
      <c r="J82" s="126">
        <f t="shared" si="18"/>
        <v>0</v>
      </c>
    </row>
    <row r="83" spans="1:10" s="140" customFormat="1" ht="22.5">
      <c r="A83" s="78">
        <f t="shared" si="19"/>
        <v>71</v>
      </c>
      <c r="B83" s="127"/>
      <c r="C83" s="128" t="s">
        <v>294</v>
      </c>
      <c r="D83" s="80" t="s">
        <v>224</v>
      </c>
      <c r="E83" s="81">
        <v>18</v>
      </c>
      <c r="F83" s="82"/>
      <c r="G83" s="125">
        <f t="shared" si="16"/>
        <v>0</v>
      </c>
      <c r="H83" s="82"/>
      <c r="I83" s="125">
        <f t="shared" si="17"/>
        <v>0</v>
      </c>
      <c r="J83" s="126">
        <f t="shared" si="18"/>
        <v>0</v>
      </c>
    </row>
    <row r="84" spans="1:10" ht="22.5">
      <c r="A84" s="78">
        <f t="shared" si="19"/>
        <v>72</v>
      </c>
      <c r="B84" s="127"/>
      <c r="C84" s="128" t="s">
        <v>295</v>
      </c>
      <c r="D84" s="80" t="s">
        <v>224</v>
      </c>
      <c r="E84" s="81">
        <v>3</v>
      </c>
      <c r="F84" s="82"/>
      <c r="G84" s="125">
        <f t="shared" si="16"/>
        <v>0</v>
      </c>
      <c r="H84" s="82"/>
      <c r="I84" s="125">
        <f t="shared" si="17"/>
        <v>0</v>
      </c>
      <c r="J84" s="126">
        <f t="shared" si="18"/>
        <v>0</v>
      </c>
    </row>
    <row r="85" spans="1:10" ht="22.5">
      <c r="A85" s="78">
        <f t="shared" si="19"/>
        <v>73</v>
      </c>
      <c r="B85" s="127"/>
      <c r="C85" s="128" t="s">
        <v>296</v>
      </c>
      <c r="D85" s="80" t="s">
        <v>224</v>
      </c>
      <c r="E85" s="81">
        <v>1</v>
      </c>
      <c r="F85" s="82"/>
      <c r="G85" s="125">
        <f t="shared" si="16"/>
        <v>0</v>
      </c>
      <c r="H85" s="82"/>
      <c r="I85" s="125">
        <f t="shared" si="17"/>
        <v>0</v>
      </c>
      <c r="J85" s="126">
        <f t="shared" si="18"/>
        <v>0</v>
      </c>
    </row>
    <row r="86" spans="1:10" ht="22.5">
      <c r="A86" s="78">
        <f t="shared" si="19"/>
        <v>74</v>
      </c>
      <c r="B86" s="127"/>
      <c r="C86" s="128" t="s">
        <v>411</v>
      </c>
      <c r="D86" s="80" t="s">
        <v>224</v>
      </c>
      <c r="E86" s="81">
        <v>1</v>
      </c>
      <c r="F86" s="82"/>
      <c r="G86" s="125">
        <f t="shared" si="16"/>
        <v>0</v>
      </c>
      <c r="H86" s="82"/>
      <c r="I86" s="125">
        <f t="shared" si="17"/>
        <v>0</v>
      </c>
      <c r="J86" s="126">
        <f t="shared" si="18"/>
        <v>0</v>
      </c>
    </row>
    <row r="87" spans="1:10" ht="22.5">
      <c r="A87" s="78">
        <f t="shared" si="19"/>
        <v>75</v>
      </c>
      <c r="B87" s="131"/>
      <c r="C87" s="92" t="s">
        <v>412</v>
      </c>
      <c r="D87" s="93" t="s">
        <v>224</v>
      </c>
      <c r="E87" s="94">
        <v>2</v>
      </c>
      <c r="F87" s="95"/>
      <c r="G87" s="132">
        <f t="shared" si="16"/>
        <v>0</v>
      </c>
      <c r="H87" s="95"/>
      <c r="I87" s="132">
        <f t="shared" si="17"/>
        <v>0</v>
      </c>
      <c r="J87" s="133">
        <f t="shared" si="18"/>
        <v>0</v>
      </c>
    </row>
    <row r="88" spans="1:10" ht="15">
      <c r="A88" s="135"/>
      <c r="B88" s="67"/>
      <c r="C88" s="68" t="s">
        <v>297</v>
      </c>
      <c r="D88" s="69"/>
      <c r="E88" s="69"/>
      <c r="F88" s="70"/>
      <c r="G88" s="117"/>
      <c r="H88" s="118"/>
      <c r="I88" s="117"/>
      <c r="J88" s="71"/>
    </row>
    <row r="89" spans="1:10" ht="15">
      <c r="A89" s="78">
        <f>A87+1</f>
        <v>76</v>
      </c>
      <c r="B89" s="136"/>
      <c r="C89" s="99" t="s">
        <v>298</v>
      </c>
      <c r="D89" s="100" t="s">
        <v>224</v>
      </c>
      <c r="E89" s="101">
        <v>30</v>
      </c>
      <c r="F89" s="102"/>
      <c r="G89" s="137">
        <f>F89*E89</f>
        <v>0</v>
      </c>
      <c r="H89" s="102"/>
      <c r="I89" s="137">
        <f>H89*E89</f>
        <v>0</v>
      </c>
      <c r="J89" s="138">
        <f>I89+G89</f>
        <v>0</v>
      </c>
    </row>
    <row r="90" spans="1:10" ht="15">
      <c r="A90" s="135"/>
      <c r="B90" s="67"/>
      <c r="C90" s="68" t="s">
        <v>299</v>
      </c>
      <c r="D90" s="69"/>
      <c r="E90" s="69"/>
      <c r="F90" s="70"/>
      <c r="G90" s="117"/>
      <c r="H90" s="118"/>
      <c r="I90" s="117"/>
      <c r="J90" s="71"/>
    </row>
    <row r="91" spans="1:10" ht="15">
      <c r="A91" s="78">
        <f>A89+1</f>
        <v>77</v>
      </c>
      <c r="B91" s="119"/>
      <c r="C91" s="73" t="s">
        <v>300</v>
      </c>
      <c r="D91" s="74" t="s">
        <v>224</v>
      </c>
      <c r="E91" s="75">
        <v>8</v>
      </c>
      <c r="F91" s="76"/>
      <c r="G91" s="120">
        <f>F91*E91</f>
        <v>0</v>
      </c>
      <c r="H91" s="76"/>
      <c r="I91" s="120">
        <f>H91*E91</f>
        <v>0</v>
      </c>
      <c r="J91" s="121">
        <f>I91+G91</f>
        <v>0</v>
      </c>
    </row>
    <row r="92" spans="1:10" ht="15">
      <c r="A92" s="78">
        <f>A91+1</f>
        <v>78</v>
      </c>
      <c r="B92" s="122"/>
      <c r="C92" s="79" t="s">
        <v>301</v>
      </c>
      <c r="D92" s="124" t="s">
        <v>224</v>
      </c>
      <c r="E92" s="81">
        <v>78</v>
      </c>
      <c r="F92" s="82"/>
      <c r="G92" s="125">
        <f>F92*E92</f>
        <v>0</v>
      </c>
      <c r="H92" s="82"/>
      <c r="I92" s="125">
        <f>H92*E92</f>
        <v>0</v>
      </c>
      <c r="J92" s="126">
        <f>I92+G92</f>
        <v>0</v>
      </c>
    </row>
    <row r="93" spans="1:10" ht="15">
      <c r="A93" s="78">
        <f>A92+1</f>
        <v>79</v>
      </c>
      <c r="B93" s="127"/>
      <c r="C93" s="128" t="s">
        <v>302</v>
      </c>
      <c r="D93" s="80" t="s">
        <v>224</v>
      </c>
      <c r="E93" s="81">
        <v>25</v>
      </c>
      <c r="F93" s="82"/>
      <c r="G93" s="125">
        <f>F93*E93</f>
        <v>0</v>
      </c>
      <c r="H93" s="82"/>
      <c r="I93" s="125">
        <f>H93*E93</f>
        <v>0</v>
      </c>
      <c r="J93" s="126">
        <f>I93+G93</f>
        <v>0</v>
      </c>
    </row>
    <row r="94" spans="1:10" ht="15">
      <c r="A94" s="78">
        <f>A93+1</f>
        <v>80</v>
      </c>
      <c r="B94" s="131"/>
      <c r="C94" s="92" t="s">
        <v>303</v>
      </c>
      <c r="D94" s="93" t="s">
        <v>224</v>
      </c>
      <c r="E94" s="94">
        <v>172</v>
      </c>
      <c r="F94" s="95"/>
      <c r="G94" s="132">
        <f>F94*E94</f>
        <v>0</v>
      </c>
      <c r="H94" s="95"/>
      <c r="I94" s="132">
        <f>H94*E94</f>
        <v>0</v>
      </c>
      <c r="J94" s="133">
        <f>I94+G94</f>
        <v>0</v>
      </c>
    </row>
    <row r="95" spans="1:10" ht="15">
      <c r="A95" s="135"/>
      <c r="B95" s="67"/>
      <c r="C95" s="68" t="s">
        <v>304</v>
      </c>
      <c r="D95" s="69"/>
      <c r="E95" s="69"/>
      <c r="F95" s="70"/>
      <c r="G95" s="117"/>
      <c r="H95" s="118"/>
      <c r="I95" s="117"/>
      <c r="J95" s="71"/>
    </row>
    <row r="96" spans="1:10" ht="15">
      <c r="A96" s="78">
        <f>A94+1</f>
        <v>81</v>
      </c>
      <c r="B96" s="119"/>
      <c r="C96" s="73" t="s">
        <v>305</v>
      </c>
      <c r="D96" s="74" t="s">
        <v>224</v>
      </c>
      <c r="E96" s="75">
        <v>36</v>
      </c>
      <c r="F96" s="76"/>
      <c r="G96" s="120">
        <f>F96*E96</f>
        <v>0</v>
      </c>
      <c r="H96" s="76"/>
      <c r="I96" s="120">
        <f>H96*E96</f>
        <v>0</v>
      </c>
      <c r="J96" s="121">
        <f>I96+G96</f>
        <v>0</v>
      </c>
    </row>
    <row r="97" spans="1:10" ht="15">
      <c r="A97" s="78">
        <f>A96+1</f>
        <v>82</v>
      </c>
      <c r="B97" s="122"/>
      <c r="C97" s="79" t="s">
        <v>306</v>
      </c>
      <c r="D97" s="124" t="s">
        <v>224</v>
      </c>
      <c r="E97" s="81">
        <v>4</v>
      </c>
      <c r="F97" s="82"/>
      <c r="G97" s="125">
        <f>F97*E97</f>
        <v>0</v>
      </c>
      <c r="H97" s="82"/>
      <c r="I97" s="125">
        <f>H97*E97</f>
        <v>0</v>
      </c>
      <c r="J97" s="126">
        <f>I97+G97</f>
        <v>0</v>
      </c>
    </row>
    <row r="98" spans="1:10" ht="15">
      <c r="A98" s="78">
        <f>A97+1</f>
        <v>83</v>
      </c>
      <c r="B98" s="127"/>
      <c r="C98" s="128" t="s">
        <v>307</v>
      </c>
      <c r="D98" s="80" t="s">
        <v>224</v>
      </c>
      <c r="E98" s="81">
        <v>43</v>
      </c>
      <c r="F98" s="82"/>
      <c r="G98" s="125">
        <f>F98*E98</f>
        <v>0</v>
      </c>
      <c r="H98" s="82"/>
      <c r="I98" s="125">
        <f>H98*E98</f>
        <v>0</v>
      </c>
      <c r="J98" s="126">
        <f>I98+G98</f>
        <v>0</v>
      </c>
    </row>
    <row r="99" spans="1:10" ht="15">
      <c r="A99" s="91">
        <f>A98+1</f>
        <v>84</v>
      </c>
      <c r="B99" s="131"/>
      <c r="C99" s="92" t="s">
        <v>308</v>
      </c>
      <c r="D99" s="93" t="s">
        <v>224</v>
      </c>
      <c r="E99" s="94">
        <v>172</v>
      </c>
      <c r="F99" s="95"/>
      <c r="G99" s="132">
        <f>F99*E99</f>
        <v>0</v>
      </c>
      <c r="H99" s="95"/>
      <c r="I99" s="132">
        <f>H99*E99</f>
        <v>0</v>
      </c>
      <c r="J99" s="133">
        <f>I99+G99</f>
        <v>0</v>
      </c>
    </row>
    <row r="100" spans="1:10" ht="22.5">
      <c r="A100" s="66"/>
      <c r="B100" s="67"/>
      <c r="C100" s="68" t="s">
        <v>309</v>
      </c>
      <c r="D100" s="69"/>
      <c r="E100" s="69"/>
      <c r="F100" s="70"/>
      <c r="G100" s="117"/>
      <c r="H100" s="118"/>
      <c r="I100" s="117"/>
      <c r="J100" s="71"/>
    </row>
    <row r="101" spans="1:10" ht="15">
      <c r="A101" s="72">
        <f>A99+1</f>
        <v>85</v>
      </c>
      <c r="B101" s="119"/>
      <c r="C101" s="73" t="s">
        <v>310</v>
      </c>
      <c r="D101" s="74" t="s">
        <v>224</v>
      </c>
      <c r="E101" s="75">
        <v>15</v>
      </c>
      <c r="F101" s="76"/>
      <c r="G101" s="120">
        <f>F101*E101</f>
        <v>0</v>
      </c>
      <c r="H101" s="76"/>
      <c r="I101" s="120">
        <f>H101*E101</f>
        <v>0</v>
      </c>
      <c r="J101" s="121">
        <f>I101+G101</f>
        <v>0</v>
      </c>
    </row>
    <row r="102" spans="1:10" ht="15">
      <c r="A102" s="78">
        <f>A101+1</f>
        <v>86</v>
      </c>
      <c r="B102" s="122"/>
      <c r="C102" s="128" t="s">
        <v>311</v>
      </c>
      <c r="D102" s="80" t="s">
        <v>312</v>
      </c>
      <c r="E102" s="81">
        <v>3</v>
      </c>
      <c r="F102" s="82"/>
      <c r="G102" s="125">
        <f>F102*E102</f>
        <v>0</v>
      </c>
      <c r="H102" s="82"/>
      <c r="I102" s="125">
        <f>H102*E102</f>
        <v>0</v>
      </c>
      <c r="J102" s="126">
        <f>I102+G102</f>
        <v>0</v>
      </c>
    </row>
    <row r="103" spans="1:10" ht="15">
      <c r="A103" s="78">
        <f>A102+1</f>
        <v>87</v>
      </c>
      <c r="B103" s="122"/>
      <c r="C103" s="128" t="s">
        <v>313</v>
      </c>
      <c r="D103" s="80" t="s">
        <v>224</v>
      </c>
      <c r="E103" s="81">
        <v>5</v>
      </c>
      <c r="F103" s="82"/>
      <c r="G103" s="125">
        <f>F103*E103</f>
        <v>0</v>
      </c>
      <c r="H103" s="82"/>
      <c r="I103" s="125">
        <f>H103*E103</f>
        <v>0</v>
      </c>
      <c r="J103" s="126">
        <f>I103+G103</f>
        <v>0</v>
      </c>
    </row>
    <row r="104" spans="1:10" ht="15">
      <c r="A104" s="78">
        <f>A103+1</f>
        <v>88</v>
      </c>
      <c r="B104" s="122"/>
      <c r="C104" s="128" t="s">
        <v>314</v>
      </c>
      <c r="D104" s="80" t="s">
        <v>224</v>
      </c>
      <c r="E104" s="81">
        <v>7</v>
      </c>
      <c r="F104" s="82"/>
      <c r="G104" s="125">
        <f>F104*E104</f>
        <v>0</v>
      </c>
      <c r="H104" s="82"/>
      <c r="I104" s="125">
        <f>H104*E104</f>
        <v>0</v>
      </c>
      <c r="J104" s="126">
        <f>I104+G104</f>
        <v>0</v>
      </c>
    </row>
    <row r="105" spans="1:10" ht="15">
      <c r="A105" s="91">
        <f>A104+1</f>
        <v>89</v>
      </c>
      <c r="B105" s="131"/>
      <c r="C105" s="92" t="s">
        <v>315</v>
      </c>
      <c r="D105" s="93" t="s">
        <v>224</v>
      </c>
      <c r="E105" s="94">
        <v>7</v>
      </c>
      <c r="F105" s="95"/>
      <c r="G105" s="132">
        <f>F105*E105</f>
        <v>0</v>
      </c>
      <c r="H105" s="95"/>
      <c r="I105" s="132">
        <f>H105*E105</f>
        <v>0</v>
      </c>
      <c r="J105" s="133">
        <f>I105+G105</f>
        <v>0</v>
      </c>
    </row>
    <row r="106" spans="1:10" ht="15">
      <c r="A106" s="135"/>
      <c r="B106" s="67"/>
      <c r="C106" s="68" t="s">
        <v>316</v>
      </c>
      <c r="D106" s="69"/>
      <c r="E106" s="69"/>
      <c r="F106" s="70"/>
      <c r="G106" s="117"/>
      <c r="H106" s="118"/>
      <c r="I106" s="117"/>
      <c r="J106" s="71"/>
    </row>
    <row r="107" spans="1:10" ht="15">
      <c r="A107" s="72">
        <f>A105+1</f>
        <v>90</v>
      </c>
      <c r="B107" s="119"/>
      <c r="C107" s="73" t="s">
        <v>317</v>
      </c>
      <c r="D107" s="74" t="s">
        <v>224</v>
      </c>
      <c r="E107" s="75">
        <v>3</v>
      </c>
      <c r="F107" s="76"/>
      <c r="G107" s="120">
        <f>F107*E107</f>
        <v>0</v>
      </c>
      <c r="H107" s="76"/>
      <c r="I107" s="120">
        <f>H107*E107</f>
        <v>0</v>
      </c>
      <c r="J107" s="121">
        <f>I107+G107</f>
        <v>0</v>
      </c>
    </row>
    <row r="108" spans="1:10" s="151" customFormat="1" ht="15">
      <c r="A108" s="160">
        <f>A107+1</f>
        <v>91</v>
      </c>
      <c r="B108" s="161"/>
      <c r="C108" s="162" t="s">
        <v>405</v>
      </c>
      <c r="D108" s="163" t="s">
        <v>224</v>
      </c>
      <c r="E108" s="164">
        <v>2</v>
      </c>
      <c r="F108" s="165"/>
      <c r="G108" s="166">
        <f>F108*E108</f>
        <v>0</v>
      </c>
      <c r="H108" s="165"/>
      <c r="I108" s="166">
        <f>H108*E108</f>
        <v>0</v>
      </c>
      <c r="J108" s="167">
        <f>I108+G108</f>
        <v>0</v>
      </c>
    </row>
    <row r="109" spans="1:10" ht="15">
      <c r="A109" s="91">
        <f>A108+1</f>
        <v>92</v>
      </c>
      <c r="B109" s="131"/>
      <c r="C109" s="92" t="s">
        <v>318</v>
      </c>
      <c r="D109" s="93" t="s">
        <v>224</v>
      </c>
      <c r="E109" s="94">
        <v>13</v>
      </c>
      <c r="F109" s="95"/>
      <c r="G109" s="132">
        <f>F109*E109</f>
        <v>0</v>
      </c>
      <c r="H109" s="95"/>
      <c r="I109" s="132">
        <f>H109*E109</f>
        <v>0</v>
      </c>
      <c r="J109" s="133">
        <f>I109+G109</f>
        <v>0</v>
      </c>
    </row>
    <row r="110" spans="1:10" ht="15">
      <c r="A110" s="135"/>
      <c r="B110" s="67"/>
      <c r="C110" s="68" t="s">
        <v>319</v>
      </c>
      <c r="D110" s="69"/>
      <c r="E110" s="69"/>
      <c r="F110" s="70"/>
      <c r="G110" s="117"/>
      <c r="H110" s="118"/>
      <c r="I110" s="117"/>
      <c r="J110" s="71"/>
    </row>
    <row r="111" spans="1:10" ht="15">
      <c r="A111" s="98">
        <f>A109+1</f>
        <v>93</v>
      </c>
      <c r="B111" s="141"/>
      <c r="C111" s="99" t="s">
        <v>320</v>
      </c>
      <c r="D111" s="100" t="s">
        <v>224</v>
      </c>
      <c r="E111" s="101">
        <v>1</v>
      </c>
      <c r="F111" s="102"/>
      <c r="G111" s="137">
        <f>F111*E111</f>
        <v>0</v>
      </c>
      <c r="H111" s="102"/>
      <c r="I111" s="137">
        <f>H111*E111</f>
        <v>0</v>
      </c>
      <c r="J111" s="138">
        <f>I111+G111</f>
        <v>0</v>
      </c>
    </row>
    <row r="112" spans="1:10" ht="15">
      <c r="A112" s="66"/>
      <c r="B112" s="67"/>
      <c r="C112" s="68" t="s">
        <v>321</v>
      </c>
      <c r="D112" s="69"/>
      <c r="E112" s="69"/>
      <c r="F112" s="70"/>
      <c r="G112" s="117"/>
      <c r="H112" s="118"/>
      <c r="I112" s="117"/>
      <c r="J112" s="71"/>
    </row>
    <row r="113" spans="1:10" ht="15">
      <c r="A113" s="72">
        <f>A111+1</f>
        <v>94</v>
      </c>
      <c r="B113" s="119"/>
      <c r="C113" s="73" t="s">
        <v>322</v>
      </c>
      <c r="D113" s="74" t="s">
        <v>70</v>
      </c>
      <c r="E113" s="75">
        <v>14</v>
      </c>
      <c r="F113" s="76"/>
      <c r="G113" s="120">
        <f>F113*E113</f>
        <v>0</v>
      </c>
      <c r="H113" s="76"/>
      <c r="I113" s="120">
        <f>H113*E113</f>
        <v>0</v>
      </c>
      <c r="J113" s="121">
        <f>I113+G113</f>
        <v>0</v>
      </c>
    </row>
    <row r="114" spans="1:10" ht="15">
      <c r="A114" s="78">
        <f>A113+1</f>
        <v>95</v>
      </c>
      <c r="B114" s="122"/>
      <c r="C114" s="128" t="s">
        <v>323</v>
      </c>
      <c r="D114" s="80" t="s">
        <v>70</v>
      </c>
      <c r="E114" s="81">
        <v>4</v>
      </c>
      <c r="F114" s="82"/>
      <c r="G114" s="125">
        <f>F114*E114</f>
        <v>0</v>
      </c>
      <c r="H114" s="82"/>
      <c r="I114" s="125">
        <f>H114*E114</f>
        <v>0</v>
      </c>
      <c r="J114" s="126">
        <f>I114+G114</f>
        <v>0</v>
      </c>
    </row>
    <row r="115" spans="1:10" ht="15">
      <c r="A115" s="78">
        <f>A114+1</f>
        <v>96</v>
      </c>
      <c r="B115" s="122"/>
      <c r="C115" s="128" t="s">
        <v>324</v>
      </c>
      <c r="D115" s="80" t="s">
        <v>70</v>
      </c>
      <c r="E115" s="81">
        <v>20</v>
      </c>
      <c r="F115" s="82"/>
      <c r="G115" s="125">
        <f>F115*E115</f>
        <v>0</v>
      </c>
      <c r="H115" s="82"/>
      <c r="I115" s="125">
        <f>H115*E115</f>
        <v>0</v>
      </c>
      <c r="J115" s="126">
        <f>I115+G115</f>
        <v>0</v>
      </c>
    </row>
    <row r="116" spans="1:10" ht="15">
      <c r="A116" s="78">
        <f>A115+1</f>
        <v>97</v>
      </c>
      <c r="B116" s="122"/>
      <c r="C116" s="128" t="s">
        <v>325</v>
      </c>
      <c r="D116" s="80" t="s">
        <v>70</v>
      </c>
      <c r="E116" s="81">
        <v>4</v>
      </c>
      <c r="F116" s="82"/>
      <c r="G116" s="125">
        <f>F116*E116</f>
        <v>0</v>
      </c>
      <c r="H116" s="82"/>
      <c r="I116" s="125">
        <f>H116*E116</f>
        <v>0</v>
      </c>
      <c r="J116" s="126">
        <f>I116+G116</f>
        <v>0</v>
      </c>
    </row>
    <row r="117" spans="1:10" ht="15">
      <c r="A117" s="91">
        <f>A116+1</f>
        <v>98</v>
      </c>
      <c r="B117" s="131"/>
      <c r="C117" s="92" t="s">
        <v>326</v>
      </c>
      <c r="D117" s="93" t="s">
        <v>70</v>
      </c>
      <c r="E117" s="94">
        <v>16</v>
      </c>
      <c r="F117" s="95"/>
      <c r="G117" s="132">
        <f>F117*E117</f>
        <v>0</v>
      </c>
      <c r="H117" s="95"/>
      <c r="I117" s="132">
        <f>H117*E117</f>
        <v>0</v>
      </c>
      <c r="J117" s="133">
        <f>I117+G117</f>
        <v>0</v>
      </c>
    </row>
    <row r="118" spans="1:10" ht="15">
      <c r="A118" s="135"/>
      <c r="B118" s="67"/>
      <c r="C118" s="68" t="s">
        <v>327</v>
      </c>
      <c r="D118" s="69"/>
      <c r="E118" s="69"/>
      <c r="F118" s="70"/>
      <c r="G118" s="117"/>
      <c r="H118" s="118"/>
      <c r="I118" s="117"/>
      <c r="J118" s="71"/>
    </row>
    <row r="119" spans="1:10" ht="15">
      <c r="A119" s="78">
        <f>A117+1</f>
        <v>99</v>
      </c>
      <c r="B119" s="119"/>
      <c r="C119" s="73" t="s">
        <v>328</v>
      </c>
      <c r="D119" s="74" t="s">
        <v>224</v>
      </c>
      <c r="E119" s="75">
        <v>40</v>
      </c>
      <c r="F119" s="76"/>
      <c r="G119" s="120">
        <f>F119*E119</f>
        <v>0</v>
      </c>
      <c r="H119" s="76"/>
      <c r="I119" s="120">
        <f>H119*E119</f>
        <v>0</v>
      </c>
      <c r="J119" s="121">
        <f>I119+G119</f>
        <v>0</v>
      </c>
    </row>
    <row r="120" spans="1:10" ht="15">
      <c r="A120" s="78">
        <f>A119+1</f>
        <v>100</v>
      </c>
      <c r="B120" s="127"/>
      <c r="C120" s="128" t="s">
        <v>329</v>
      </c>
      <c r="D120" s="80" t="s">
        <v>224</v>
      </c>
      <c r="E120" s="81">
        <v>500</v>
      </c>
      <c r="F120" s="82"/>
      <c r="G120" s="125">
        <f>F120*E120</f>
        <v>0</v>
      </c>
      <c r="H120" s="82"/>
      <c r="I120" s="125">
        <f>H120*E120</f>
        <v>0</v>
      </c>
      <c r="J120" s="126">
        <f>I120+G120</f>
        <v>0</v>
      </c>
    </row>
    <row r="121" spans="1:10" ht="15">
      <c r="A121" s="78">
        <f>A120+1</f>
        <v>101</v>
      </c>
      <c r="B121" s="131"/>
      <c r="C121" s="92" t="s">
        <v>330</v>
      </c>
      <c r="D121" s="93" t="s">
        <v>224</v>
      </c>
      <c r="E121" s="94">
        <v>500</v>
      </c>
      <c r="F121" s="95"/>
      <c r="G121" s="132">
        <f>F121*E121</f>
        <v>0</v>
      </c>
      <c r="H121" s="95"/>
      <c r="I121" s="132">
        <f>H121*E121</f>
        <v>0</v>
      </c>
      <c r="J121" s="133">
        <f>I121+G121</f>
        <v>0</v>
      </c>
    </row>
    <row r="122" spans="1:10" ht="15">
      <c r="A122" s="135"/>
      <c r="B122" s="67"/>
      <c r="C122" s="68" t="s">
        <v>331</v>
      </c>
      <c r="D122" s="69"/>
      <c r="E122" s="69" t="s">
        <v>332</v>
      </c>
      <c r="F122" s="70"/>
      <c r="G122" s="117"/>
      <c r="H122" s="118"/>
      <c r="I122" s="117"/>
      <c r="J122" s="71"/>
    </row>
    <row r="123" spans="1:10" ht="15">
      <c r="A123" s="78">
        <f>A121+1</f>
        <v>102</v>
      </c>
      <c r="B123" s="119"/>
      <c r="C123" s="73" t="s">
        <v>333</v>
      </c>
      <c r="D123" s="74" t="s">
        <v>70</v>
      </c>
      <c r="E123" s="75">
        <v>2</v>
      </c>
      <c r="F123" s="76"/>
      <c r="G123" s="120">
        <f>F123*E123</f>
        <v>0</v>
      </c>
      <c r="H123" s="76"/>
      <c r="I123" s="120">
        <f>H123*E123</f>
        <v>0</v>
      </c>
      <c r="J123" s="121">
        <f>I123+G123</f>
        <v>0</v>
      </c>
    </row>
    <row r="124" spans="1:10" ht="15">
      <c r="A124" s="78">
        <f>A123+1</f>
        <v>103</v>
      </c>
      <c r="B124" s="127"/>
      <c r="C124" s="139" t="s">
        <v>334</v>
      </c>
      <c r="D124" s="80" t="s">
        <v>70</v>
      </c>
      <c r="E124" s="81">
        <v>2</v>
      </c>
      <c r="F124" s="82"/>
      <c r="G124" s="125">
        <f>F124*E124</f>
        <v>0</v>
      </c>
      <c r="H124" s="82"/>
      <c r="I124" s="125">
        <f>H124*E124</f>
        <v>0</v>
      </c>
      <c r="J124" s="126">
        <f>I124+G124</f>
        <v>0</v>
      </c>
    </row>
    <row r="125" spans="1:10" ht="15">
      <c r="A125" s="78">
        <f>A124+1</f>
        <v>104</v>
      </c>
      <c r="B125" s="127"/>
      <c r="C125" s="128" t="s">
        <v>335</v>
      </c>
      <c r="D125" s="80" t="s">
        <v>224</v>
      </c>
      <c r="E125" s="81">
        <v>1</v>
      </c>
      <c r="F125" s="82"/>
      <c r="G125" s="125">
        <f>F125*E125</f>
        <v>0</v>
      </c>
      <c r="H125" s="82"/>
      <c r="I125" s="125">
        <f>H125*E125</f>
        <v>0</v>
      </c>
      <c r="J125" s="126">
        <f>I125+G125</f>
        <v>0</v>
      </c>
    </row>
    <row r="126" spans="1:10" s="151" customFormat="1" ht="15">
      <c r="A126" s="168">
        <f>A125+1</f>
        <v>105</v>
      </c>
      <c r="B126" s="174"/>
      <c r="C126" s="79" t="s">
        <v>404</v>
      </c>
      <c r="D126" s="175" t="s">
        <v>351</v>
      </c>
      <c r="E126" s="170">
        <v>1</v>
      </c>
      <c r="F126" s="171"/>
      <c r="G126" s="172">
        <f>F126*E126</f>
        <v>0</v>
      </c>
      <c r="H126" s="171"/>
      <c r="I126" s="172">
        <f>H126*E126</f>
        <v>0</v>
      </c>
      <c r="J126" s="173">
        <f>I126+G126</f>
        <v>0</v>
      </c>
    </row>
    <row r="127" spans="1:10" ht="15">
      <c r="A127" s="78">
        <f>A126+1</f>
        <v>106</v>
      </c>
      <c r="B127" s="131"/>
      <c r="C127" s="92" t="s">
        <v>336</v>
      </c>
      <c r="D127" s="93" t="s">
        <v>224</v>
      </c>
      <c r="E127" s="94">
        <v>5</v>
      </c>
      <c r="F127" s="95"/>
      <c r="G127" s="132">
        <f>F127*E127</f>
        <v>0</v>
      </c>
      <c r="H127" s="95"/>
      <c r="I127" s="132">
        <f>H127*E127</f>
        <v>0</v>
      </c>
      <c r="J127" s="133">
        <f>I127+G127</f>
        <v>0</v>
      </c>
    </row>
    <row r="128" spans="1:10" ht="15">
      <c r="A128" s="135"/>
      <c r="B128" s="67"/>
      <c r="C128" s="68" t="s">
        <v>337</v>
      </c>
      <c r="D128" s="69"/>
      <c r="E128" s="69"/>
      <c r="F128" s="70"/>
      <c r="G128" s="117"/>
      <c r="H128" s="118"/>
      <c r="I128" s="117"/>
      <c r="J128" s="71"/>
    </row>
    <row r="129" spans="1:10" ht="15">
      <c r="A129" s="78">
        <f>A127+1</f>
        <v>107</v>
      </c>
      <c r="B129" s="119"/>
      <c r="C129" s="73" t="s">
        <v>338</v>
      </c>
      <c r="D129" s="74" t="s">
        <v>224</v>
      </c>
      <c r="E129" s="75">
        <v>1</v>
      </c>
      <c r="F129" s="76"/>
      <c r="G129" s="120">
        <f>F129*E129</f>
        <v>0</v>
      </c>
      <c r="H129" s="76"/>
      <c r="I129" s="120">
        <f>H129*E129</f>
        <v>0</v>
      </c>
      <c r="J129" s="121">
        <f>I129+G129</f>
        <v>0</v>
      </c>
    </row>
    <row r="130" spans="1:10" ht="15">
      <c r="A130" s="78">
        <f>A129+1</f>
        <v>108</v>
      </c>
      <c r="B130" s="127"/>
      <c r="C130" s="139" t="s">
        <v>339</v>
      </c>
      <c r="D130" s="80" t="s">
        <v>224</v>
      </c>
      <c r="E130" s="81">
        <v>1</v>
      </c>
      <c r="F130" s="82"/>
      <c r="G130" s="125">
        <f>F130*E130</f>
        <v>0</v>
      </c>
      <c r="H130" s="82"/>
      <c r="I130" s="125">
        <f>H130*E130</f>
        <v>0</v>
      </c>
      <c r="J130" s="126">
        <f>I130+G130</f>
        <v>0</v>
      </c>
    </row>
    <row r="131" spans="1:10" ht="15">
      <c r="A131" s="78">
        <f>A130+1</f>
        <v>109</v>
      </c>
      <c r="B131" s="127"/>
      <c r="C131" s="128" t="s">
        <v>340</v>
      </c>
      <c r="D131" s="80" t="s">
        <v>224</v>
      </c>
      <c r="E131" s="81">
        <v>1</v>
      </c>
      <c r="F131" s="82"/>
      <c r="G131" s="125">
        <f>F131*E131</f>
        <v>0</v>
      </c>
      <c r="H131" s="82"/>
      <c r="I131" s="125">
        <f>H131*E131</f>
        <v>0</v>
      </c>
      <c r="J131" s="126">
        <f>I131+G131</f>
        <v>0</v>
      </c>
    </row>
    <row r="132" spans="1:10" ht="15">
      <c r="A132" s="78">
        <f>A131+1</f>
        <v>110</v>
      </c>
      <c r="B132" s="127"/>
      <c r="C132" s="128" t="s">
        <v>341</v>
      </c>
      <c r="D132" s="80" t="s">
        <v>342</v>
      </c>
      <c r="E132" s="81">
        <v>5</v>
      </c>
      <c r="F132" s="82"/>
      <c r="G132" s="125">
        <f>F132*E132</f>
        <v>0</v>
      </c>
      <c r="H132" s="82"/>
      <c r="I132" s="125">
        <f>H132*E132</f>
        <v>0</v>
      </c>
      <c r="J132" s="126">
        <f>I132+G132</f>
        <v>0</v>
      </c>
    </row>
    <row r="133" spans="1:10" ht="15">
      <c r="A133" s="78">
        <f>A132+1</f>
        <v>111</v>
      </c>
      <c r="B133" s="131"/>
      <c r="C133" s="92" t="s">
        <v>343</v>
      </c>
      <c r="D133" s="93" t="s">
        <v>342</v>
      </c>
      <c r="E133" s="94">
        <v>5</v>
      </c>
      <c r="F133" s="95"/>
      <c r="G133" s="132">
        <f>F133*E133</f>
        <v>0</v>
      </c>
      <c r="H133" s="95"/>
      <c r="I133" s="132">
        <f>H133*E133</f>
        <v>0</v>
      </c>
      <c r="J133" s="133">
        <f>I133+G133</f>
        <v>0</v>
      </c>
    </row>
    <row r="134" spans="1:10" ht="15">
      <c r="A134" s="135"/>
      <c r="B134" s="67"/>
      <c r="C134" s="68" t="s">
        <v>344</v>
      </c>
      <c r="D134" s="69"/>
      <c r="E134" s="69"/>
      <c r="F134" s="70"/>
      <c r="G134" s="117"/>
      <c r="H134" s="118"/>
      <c r="I134" s="117"/>
      <c r="J134" s="71"/>
    </row>
    <row r="135" spans="1:10" ht="15">
      <c r="A135" s="78">
        <f>A133+1</f>
        <v>112</v>
      </c>
      <c r="B135" s="136"/>
      <c r="C135" s="99" t="s">
        <v>345</v>
      </c>
      <c r="D135" s="100" t="s">
        <v>224</v>
      </c>
      <c r="E135" s="101">
        <v>3</v>
      </c>
      <c r="F135" s="102"/>
      <c r="G135" s="137">
        <f>F135*E135</f>
        <v>0</v>
      </c>
      <c r="H135" s="102"/>
      <c r="I135" s="137">
        <f>H135*E135</f>
        <v>0</v>
      </c>
      <c r="J135" s="138">
        <f>I135+G135</f>
        <v>0</v>
      </c>
    </row>
    <row r="136" spans="1:10" ht="15">
      <c r="A136" s="135"/>
      <c r="B136" s="67"/>
      <c r="C136" s="68" t="s">
        <v>346</v>
      </c>
      <c r="D136" s="69"/>
      <c r="E136" s="69"/>
      <c r="F136" s="70"/>
      <c r="G136" s="117"/>
      <c r="H136" s="118"/>
      <c r="I136" s="117"/>
      <c r="J136" s="71"/>
    </row>
    <row r="137" spans="1:10" ht="15">
      <c r="A137" s="78">
        <f>A135+1</f>
        <v>113</v>
      </c>
      <c r="B137" s="119"/>
      <c r="C137" s="73" t="s">
        <v>393</v>
      </c>
      <c r="D137" s="74" t="s">
        <v>224</v>
      </c>
      <c r="E137" s="75">
        <v>1</v>
      </c>
      <c r="F137" s="76"/>
      <c r="G137" s="120">
        <f>F137*E137</f>
        <v>0</v>
      </c>
      <c r="H137" s="76"/>
      <c r="I137" s="120">
        <f>H137*E137</f>
        <v>0</v>
      </c>
      <c r="J137" s="121">
        <f>I137+G137</f>
        <v>0</v>
      </c>
    </row>
    <row r="138" spans="1:10" ht="15">
      <c r="A138" s="78">
        <f>A137+1</f>
        <v>114</v>
      </c>
      <c r="B138" s="131"/>
      <c r="C138" s="92" t="s">
        <v>347</v>
      </c>
      <c r="D138" s="93" t="s">
        <v>224</v>
      </c>
      <c r="E138" s="94">
        <v>12</v>
      </c>
      <c r="F138" s="95"/>
      <c r="G138" s="132">
        <f>F138*E138</f>
        <v>0</v>
      </c>
      <c r="H138" s="95"/>
      <c r="I138" s="132">
        <f>H138*E138</f>
        <v>0</v>
      </c>
      <c r="J138" s="133">
        <f>I138+G138</f>
        <v>0</v>
      </c>
    </row>
    <row r="139" spans="1:10" ht="15">
      <c r="A139" s="135"/>
      <c r="B139" s="67"/>
      <c r="C139" s="68" t="s">
        <v>348</v>
      </c>
      <c r="D139" s="69"/>
      <c r="E139" s="69"/>
      <c r="F139" s="70"/>
      <c r="G139" s="117"/>
      <c r="H139" s="118"/>
      <c r="I139" s="117"/>
      <c r="J139" s="71"/>
    </row>
    <row r="140" spans="1:10" ht="15">
      <c r="A140" s="78">
        <f>A138+1</f>
        <v>115</v>
      </c>
      <c r="B140" s="119"/>
      <c r="C140" s="73" t="s">
        <v>349</v>
      </c>
      <c r="D140" s="74" t="s">
        <v>224</v>
      </c>
      <c r="E140" s="75">
        <v>86</v>
      </c>
      <c r="F140" s="76"/>
      <c r="G140" s="120">
        <f>F140*E140</f>
        <v>0</v>
      </c>
      <c r="H140" s="76"/>
      <c r="I140" s="120">
        <f>H140*E140</f>
        <v>0</v>
      </c>
      <c r="J140" s="121">
        <f>I140+G140</f>
        <v>0</v>
      </c>
    </row>
    <row r="141" spans="1:10" ht="15">
      <c r="A141" s="78">
        <f>A140+1</f>
        <v>116</v>
      </c>
      <c r="B141" s="131"/>
      <c r="C141" s="92" t="s">
        <v>350</v>
      </c>
      <c r="D141" s="93" t="s">
        <v>224</v>
      </c>
      <c r="E141" s="94">
        <v>76</v>
      </c>
      <c r="F141" s="95"/>
      <c r="G141" s="132">
        <f>F141*E141</f>
        <v>0</v>
      </c>
      <c r="H141" s="95"/>
      <c r="I141" s="132">
        <f>H141*E141</f>
        <v>0</v>
      </c>
      <c r="J141" s="133">
        <f>I141+G141</f>
        <v>0</v>
      </c>
    </row>
    <row r="142" spans="1:10" ht="15">
      <c r="A142" s="66"/>
      <c r="B142" s="67"/>
      <c r="C142" s="68" t="s">
        <v>352</v>
      </c>
      <c r="D142" s="69"/>
      <c r="E142" s="69"/>
      <c r="F142" s="70"/>
      <c r="G142" s="117"/>
      <c r="H142" s="118"/>
      <c r="I142" s="117"/>
      <c r="J142" s="71"/>
    </row>
    <row r="143" spans="1:10" ht="15">
      <c r="A143" s="78">
        <f>A141+1</f>
        <v>117</v>
      </c>
      <c r="B143" s="136"/>
      <c r="C143" s="99" t="s">
        <v>353</v>
      </c>
      <c r="D143" s="100" t="s">
        <v>70</v>
      </c>
      <c r="E143" s="101">
        <v>24</v>
      </c>
      <c r="F143" s="102"/>
      <c r="G143" s="137">
        <f>F143*E143</f>
        <v>0</v>
      </c>
      <c r="H143" s="102"/>
      <c r="I143" s="137">
        <f>H143*E143</f>
        <v>0</v>
      </c>
      <c r="J143" s="138">
        <f>I143+G143</f>
        <v>0</v>
      </c>
    </row>
    <row r="144" spans="1:10" ht="15">
      <c r="A144" s="66"/>
      <c r="B144" s="67"/>
      <c r="C144" s="68" t="s">
        <v>354</v>
      </c>
      <c r="D144" s="69"/>
      <c r="E144" s="69"/>
      <c r="F144" s="70"/>
      <c r="G144" s="117"/>
      <c r="H144" s="118"/>
      <c r="I144" s="117"/>
      <c r="J144" s="71"/>
    </row>
    <row r="145" spans="1:10" ht="15">
      <c r="A145" s="72">
        <f>A143+1</f>
        <v>118</v>
      </c>
      <c r="B145" s="119"/>
      <c r="C145" s="73" t="s">
        <v>355</v>
      </c>
      <c r="D145" s="74" t="s">
        <v>224</v>
      </c>
      <c r="E145" s="75">
        <v>2</v>
      </c>
      <c r="F145" s="76"/>
      <c r="G145" s="120">
        <f aca="true" t="shared" si="20" ref="G145:G165">F145*E145</f>
        <v>0</v>
      </c>
      <c r="H145" s="76"/>
      <c r="I145" s="120">
        <f aca="true" t="shared" si="21" ref="I145:I165">H145*E145</f>
        <v>0</v>
      </c>
      <c r="J145" s="121">
        <f aca="true" t="shared" si="22" ref="J145:J165">I145+G145</f>
        <v>0</v>
      </c>
    </row>
    <row r="146" spans="1:10" ht="15">
      <c r="A146" s="78">
        <f aca="true" t="shared" si="23" ref="A146:A152">A145+1</f>
        <v>119</v>
      </c>
      <c r="B146" s="127"/>
      <c r="C146" s="139" t="s">
        <v>356</v>
      </c>
      <c r="D146" s="80" t="s">
        <v>224</v>
      </c>
      <c r="E146" s="81">
        <v>2</v>
      </c>
      <c r="F146" s="82"/>
      <c r="G146" s="125">
        <f t="shared" si="20"/>
        <v>0</v>
      </c>
      <c r="H146" s="82"/>
      <c r="I146" s="125">
        <f t="shared" si="21"/>
        <v>0</v>
      </c>
      <c r="J146" s="126">
        <f t="shared" si="22"/>
        <v>0</v>
      </c>
    </row>
    <row r="147" spans="1:10" ht="22.5">
      <c r="A147" s="78">
        <f t="shared" si="23"/>
        <v>120</v>
      </c>
      <c r="B147" s="127"/>
      <c r="C147" s="139" t="s">
        <v>357</v>
      </c>
      <c r="D147" s="80" t="s">
        <v>224</v>
      </c>
      <c r="E147" s="81">
        <v>4</v>
      </c>
      <c r="F147" s="82"/>
      <c r="G147" s="125">
        <f t="shared" si="20"/>
        <v>0</v>
      </c>
      <c r="H147" s="82"/>
      <c r="I147" s="125">
        <f t="shared" si="21"/>
        <v>0</v>
      </c>
      <c r="J147" s="126">
        <f t="shared" si="22"/>
        <v>0</v>
      </c>
    </row>
    <row r="148" spans="1:10" ht="15">
      <c r="A148" s="78">
        <f t="shared" si="23"/>
        <v>121</v>
      </c>
      <c r="B148" s="127"/>
      <c r="C148" s="128" t="s">
        <v>358</v>
      </c>
      <c r="D148" s="80" t="s">
        <v>224</v>
      </c>
      <c r="E148" s="81">
        <v>3</v>
      </c>
      <c r="F148" s="82"/>
      <c r="G148" s="125">
        <f t="shared" si="20"/>
        <v>0</v>
      </c>
      <c r="H148" s="82"/>
      <c r="I148" s="125">
        <f t="shared" si="21"/>
        <v>0</v>
      </c>
      <c r="J148" s="126">
        <f t="shared" si="22"/>
        <v>0</v>
      </c>
    </row>
    <row r="149" spans="1:10" ht="22.5">
      <c r="A149" s="78">
        <f t="shared" si="23"/>
        <v>122</v>
      </c>
      <c r="B149" s="127"/>
      <c r="C149" s="128" t="s">
        <v>359</v>
      </c>
      <c r="D149" s="80" t="s">
        <v>228</v>
      </c>
      <c r="E149" s="81">
        <v>2</v>
      </c>
      <c r="F149" s="82"/>
      <c r="G149" s="125">
        <f t="shared" si="20"/>
        <v>0</v>
      </c>
      <c r="H149" s="82"/>
      <c r="I149" s="125">
        <f t="shared" si="21"/>
        <v>0</v>
      </c>
      <c r="J149" s="126">
        <f t="shared" si="22"/>
        <v>0</v>
      </c>
    </row>
    <row r="150" spans="1:10" ht="22.5">
      <c r="A150" s="78">
        <f t="shared" si="23"/>
        <v>123</v>
      </c>
      <c r="B150" s="127"/>
      <c r="C150" s="128" t="s">
        <v>360</v>
      </c>
      <c r="D150" s="80" t="s">
        <v>228</v>
      </c>
      <c r="E150" s="81">
        <v>2</v>
      </c>
      <c r="F150" s="82"/>
      <c r="G150" s="125">
        <f t="shared" si="20"/>
        <v>0</v>
      </c>
      <c r="H150" s="82"/>
      <c r="I150" s="125">
        <f t="shared" si="21"/>
        <v>0</v>
      </c>
      <c r="J150" s="126">
        <f t="shared" si="22"/>
        <v>0</v>
      </c>
    </row>
    <row r="151" spans="1:10" ht="22.5">
      <c r="A151" s="78">
        <f t="shared" si="23"/>
        <v>124</v>
      </c>
      <c r="B151" s="127"/>
      <c r="C151" s="128" t="s">
        <v>361</v>
      </c>
      <c r="D151" s="80" t="s">
        <v>228</v>
      </c>
      <c r="E151" s="81">
        <v>4</v>
      </c>
      <c r="F151" s="82"/>
      <c r="G151" s="125">
        <f t="shared" si="20"/>
        <v>0</v>
      </c>
      <c r="H151" s="82"/>
      <c r="I151" s="125">
        <f t="shared" si="21"/>
        <v>0</v>
      </c>
      <c r="J151" s="126">
        <f t="shared" si="22"/>
        <v>0</v>
      </c>
    </row>
    <row r="152" spans="1:10" s="184" customFormat="1" ht="15">
      <c r="A152" s="176">
        <f t="shared" si="23"/>
        <v>125</v>
      </c>
      <c r="B152" s="177"/>
      <c r="C152" s="178" t="s">
        <v>403</v>
      </c>
      <c r="D152" s="179" t="s">
        <v>224</v>
      </c>
      <c r="E152" s="180">
        <v>0</v>
      </c>
      <c r="F152" s="181"/>
      <c r="G152" s="182">
        <f t="shared" si="20"/>
        <v>0</v>
      </c>
      <c r="H152" s="181"/>
      <c r="I152" s="182">
        <f t="shared" si="21"/>
        <v>0</v>
      </c>
      <c r="J152" s="183">
        <f t="shared" si="22"/>
        <v>0</v>
      </c>
    </row>
    <row r="153" spans="1:10" s="184" customFormat="1" ht="15">
      <c r="A153" s="176">
        <f aca="true" t="shared" si="24" ref="A153:A165">A152+1</f>
        <v>126</v>
      </c>
      <c r="B153" s="185"/>
      <c r="C153" s="178" t="s">
        <v>362</v>
      </c>
      <c r="D153" s="179" t="s">
        <v>363</v>
      </c>
      <c r="E153" s="180">
        <v>0</v>
      </c>
      <c r="F153" s="181"/>
      <c r="G153" s="182">
        <f t="shared" si="20"/>
        <v>0</v>
      </c>
      <c r="H153" s="181"/>
      <c r="I153" s="182">
        <f t="shared" si="21"/>
        <v>0</v>
      </c>
      <c r="J153" s="183">
        <f t="shared" si="22"/>
        <v>0</v>
      </c>
    </row>
    <row r="154" spans="1:10" s="184" customFormat="1" ht="15">
      <c r="A154" s="176">
        <f t="shared" si="24"/>
        <v>127</v>
      </c>
      <c r="B154" s="185"/>
      <c r="C154" s="186" t="s">
        <v>364</v>
      </c>
      <c r="D154" s="179" t="s">
        <v>363</v>
      </c>
      <c r="E154" s="180">
        <v>0</v>
      </c>
      <c r="F154" s="181"/>
      <c r="G154" s="182">
        <f t="shared" si="20"/>
        <v>0</v>
      </c>
      <c r="H154" s="181"/>
      <c r="I154" s="182">
        <f t="shared" si="21"/>
        <v>0</v>
      </c>
      <c r="J154" s="183">
        <f t="shared" si="22"/>
        <v>0</v>
      </c>
    </row>
    <row r="155" spans="1:10" s="184" customFormat="1" ht="15">
      <c r="A155" s="176">
        <f t="shared" si="24"/>
        <v>128</v>
      </c>
      <c r="B155" s="177"/>
      <c r="C155" s="178" t="s">
        <v>365</v>
      </c>
      <c r="D155" s="179" t="s">
        <v>224</v>
      </c>
      <c r="E155" s="180">
        <v>0</v>
      </c>
      <c r="F155" s="181"/>
      <c r="G155" s="182">
        <f t="shared" si="20"/>
        <v>0</v>
      </c>
      <c r="H155" s="181"/>
      <c r="I155" s="182">
        <f t="shared" si="21"/>
        <v>0</v>
      </c>
      <c r="J155" s="183">
        <f t="shared" si="22"/>
        <v>0</v>
      </c>
    </row>
    <row r="156" spans="1:10" s="184" customFormat="1" ht="15">
      <c r="A156" s="176">
        <f t="shared" si="24"/>
        <v>129</v>
      </c>
      <c r="B156" s="177"/>
      <c r="C156" s="178" t="s">
        <v>366</v>
      </c>
      <c r="D156" s="179" t="s">
        <v>224</v>
      </c>
      <c r="E156" s="180">
        <v>0</v>
      </c>
      <c r="F156" s="181"/>
      <c r="G156" s="182">
        <f t="shared" si="20"/>
        <v>0</v>
      </c>
      <c r="H156" s="181"/>
      <c r="I156" s="182">
        <f t="shared" si="21"/>
        <v>0</v>
      </c>
      <c r="J156" s="183">
        <f t="shared" si="22"/>
        <v>0</v>
      </c>
    </row>
    <row r="157" spans="1:10" s="184" customFormat="1" ht="15">
      <c r="A157" s="176">
        <f t="shared" si="24"/>
        <v>130</v>
      </c>
      <c r="B157" s="177"/>
      <c r="C157" s="178" t="s">
        <v>406</v>
      </c>
      <c r="D157" s="179" t="s">
        <v>224</v>
      </c>
      <c r="E157" s="180">
        <v>0</v>
      </c>
      <c r="F157" s="181"/>
      <c r="G157" s="182">
        <f>F157*E157</f>
        <v>0</v>
      </c>
      <c r="H157" s="181"/>
      <c r="I157" s="182">
        <f>H157*E157</f>
        <v>0</v>
      </c>
      <c r="J157" s="183">
        <f>I157+G157</f>
        <v>0</v>
      </c>
    </row>
    <row r="158" spans="1:10" s="184" customFormat="1" ht="15">
      <c r="A158" s="176">
        <f t="shared" si="24"/>
        <v>131</v>
      </c>
      <c r="B158" s="177"/>
      <c r="C158" s="178" t="s">
        <v>407</v>
      </c>
      <c r="D158" s="179" t="s">
        <v>363</v>
      </c>
      <c r="E158" s="180">
        <v>0</v>
      </c>
      <c r="F158" s="181"/>
      <c r="G158" s="182">
        <f>F158*E158</f>
        <v>0</v>
      </c>
      <c r="H158" s="181"/>
      <c r="I158" s="182">
        <f>H158*E158</f>
        <v>0</v>
      </c>
      <c r="J158" s="183">
        <f>I158+G158</f>
        <v>0</v>
      </c>
    </row>
    <row r="159" spans="1:10" ht="15">
      <c r="A159" s="78">
        <f t="shared" si="24"/>
        <v>132</v>
      </c>
      <c r="B159" s="127"/>
      <c r="C159" s="128" t="s">
        <v>367</v>
      </c>
      <c r="D159" s="80" t="s">
        <v>224</v>
      </c>
      <c r="E159" s="81">
        <v>4</v>
      </c>
      <c r="F159" s="82"/>
      <c r="G159" s="125">
        <f t="shared" si="20"/>
        <v>0</v>
      </c>
      <c r="H159" s="82"/>
      <c r="I159" s="125">
        <f t="shared" si="21"/>
        <v>0</v>
      </c>
      <c r="J159" s="126">
        <f t="shared" si="22"/>
        <v>0</v>
      </c>
    </row>
    <row r="160" spans="1:10" ht="15">
      <c r="A160" s="78">
        <f t="shared" si="24"/>
        <v>133</v>
      </c>
      <c r="B160" s="122"/>
      <c r="C160" s="128" t="s">
        <v>368</v>
      </c>
      <c r="D160" s="80" t="s">
        <v>363</v>
      </c>
      <c r="E160" s="81">
        <v>2</v>
      </c>
      <c r="F160" s="82"/>
      <c r="G160" s="125">
        <f t="shared" si="20"/>
        <v>0</v>
      </c>
      <c r="H160" s="82"/>
      <c r="I160" s="125">
        <f t="shared" si="21"/>
        <v>0</v>
      </c>
      <c r="J160" s="126">
        <f t="shared" si="22"/>
        <v>0</v>
      </c>
    </row>
    <row r="161" spans="1:10" ht="15">
      <c r="A161" s="78">
        <f t="shared" si="24"/>
        <v>134</v>
      </c>
      <c r="B161" s="127"/>
      <c r="C161" s="128" t="s">
        <v>369</v>
      </c>
      <c r="D161" s="80" t="s">
        <v>224</v>
      </c>
      <c r="E161" s="81">
        <v>4</v>
      </c>
      <c r="F161" s="82"/>
      <c r="G161" s="125">
        <f t="shared" si="20"/>
        <v>0</v>
      </c>
      <c r="H161" s="82"/>
      <c r="I161" s="125">
        <f t="shared" si="21"/>
        <v>0</v>
      </c>
      <c r="J161" s="126">
        <f t="shared" si="22"/>
        <v>0</v>
      </c>
    </row>
    <row r="162" spans="1:10" ht="15">
      <c r="A162" s="78">
        <f t="shared" si="24"/>
        <v>135</v>
      </c>
      <c r="B162" s="127"/>
      <c r="C162" s="128" t="s">
        <v>370</v>
      </c>
      <c r="D162" s="80" t="s">
        <v>224</v>
      </c>
      <c r="E162" s="81">
        <v>4</v>
      </c>
      <c r="F162" s="82"/>
      <c r="G162" s="125">
        <f t="shared" si="20"/>
        <v>0</v>
      </c>
      <c r="H162" s="82"/>
      <c r="I162" s="125">
        <f t="shared" si="21"/>
        <v>0</v>
      </c>
      <c r="J162" s="126">
        <f t="shared" si="22"/>
        <v>0</v>
      </c>
    </row>
    <row r="163" spans="1:10" ht="15">
      <c r="A163" s="78">
        <f t="shared" si="24"/>
        <v>136</v>
      </c>
      <c r="B163" s="122"/>
      <c r="C163" s="79" t="s">
        <v>371</v>
      </c>
      <c r="D163" s="80" t="s">
        <v>224</v>
      </c>
      <c r="E163" s="81">
        <v>28</v>
      </c>
      <c r="F163" s="82"/>
      <c r="G163" s="125">
        <f t="shared" si="20"/>
        <v>0</v>
      </c>
      <c r="H163" s="82"/>
      <c r="I163" s="125">
        <f t="shared" si="21"/>
        <v>0</v>
      </c>
      <c r="J163" s="126">
        <f t="shared" si="22"/>
        <v>0</v>
      </c>
    </row>
    <row r="164" spans="1:10" ht="15">
      <c r="A164" s="78">
        <f t="shared" si="24"/>
        <v>137</v>
      </c>
      <c r="B164" s="122"/>
      <c r="C164" s="128" t="s">
        <v>372</v>
      </c>
      <c r="D164" s="80" t="s">
        <v>224</v>
      </c>
      <c r="E164" s="81">
        <v>4</v>
      </c>
      <c r="F164" s="82"/>
      <c r="G164" s="125">
        <f t="shared" si="20"/>
        <v>0</v>
      </c>
      <c r="H164" s="82"/>
      <c r="I164" s="125">
        <f t="shared" si="21"/>
        <v>0</v>
      </c>
      <c r="J164" s="126">
        <f t="shared" si="22"/>
        <v>0</v>
      </c>
    </row>
    <row r="165" spans="1:10" ht="22.5">
      <c r="A165" s="78">
        <f t="shared" si="24"/>
        <v>138</v>
      </c>
      <c r="B165" s="131"/>
      <c r="C165" s="92" t="s">
        <v>373</v>
      </c>
      <c r="D165" s="93" t="s">
        <v>224</v>
      </c>
      <c r="E165" s="94">
        <v>1</v>
      </c>
      <c r="F165" s="95"/>
      <c r="G165" s="132">
        <f t="shared" si="20"/>
        <v>0</v>
      </c>
      <c r="H165" s="95"/>
      <c r="I165" s="132">
        <f t="shared" si="21"/>
        <v>0</v>
      </c>
      <c r="J165" s="133">
        <f t="shared" si="22"/>
        <v>0</v>
      </c>
    </row>
    <row r="166" spans="1:10" ht="15">
      <c r="A166" s="135"/>
      <c r="B166" s="67"/>
      <c r="C166" s="68" t="s">
        <v>374</v>
      </c>
      <c r="D166" s="69"/>
      <c r="E166" s="69"/>
      <c r="F166" s="70"/>
      <c r="G166" s="117"/>
      <c r="H166" s="118"/>
      <c r="I166" s="117"/>
      <c r="J166" s="71"/>
    </row>
    <row r="167" spans="1:10" ht="33.75">
      <c r="A167" s="78">
        <f>A165+1</f>
        <v>139</v>
      </c>
      <c r="B167" s="119"/>
      <c r="C167" s="73" t="s">
        <v>399</v>
      </c>
      <c r="D167" s="74" t="s">
        <v>224</v>
      </c>
      <c r="E167" s="75">
        <v>1</v>
      </c>
      <c r="F167" s="76"/>
      <c r="G167" s="120">
        <f>F167*E167</f>
        <v>0</v>
      </c>
      <c r="H167" s="76"/>
      <c r="I167" s="120">
        <f>H167*E167</f>
        <v>0</v>
      </c>
      <c r="J167" s="121">
        <f>I167+G167</f>
        <v>0</v>
      </c>
    </row>
    <row r="168" spans="1:10" ht="33.75">
      <c r="A168" s="78">
        <f>A167+1</f>
        <v>140</v>
      </c>
      <c r="B168" s="131"/>
      <c r="C168" s="92" t="s">
        <v>398</v>
      </c>
      <c r="D168" s="93" t="s">
        <v>224</v>
      </c>
      <c r="E168" s="94">
        <v>1</v>
      </c>
      <c r="F168" s="95"/>
      <c r="G168" s="132">
        <f>F168*E168</f>
        <v>0</v>
      </c>
      <c r="H168" s="95"/>
      <c r="I168" s="132">
        <f>H168*E168</f>
        <v>0</v>
      </c>
      <c r="J168" s="133">
        <f>I168+G168</f>
        <v>0</v>
      </c>
    </row>
    <row r="169" spans="1:10" ht="15">
      <c r="A169" s="135"/>
      <c r="B169" s="67"/>
      <c r="C169" s="68" t="s">
        <v>204</v>
      </c>
      <c r="D169" s="69"/>
      <c r="E169" s="69"/>
      <c r="F169" s="70"/>
      <c r="G169" s="117"/>
      <c r="H169" s="118"/>
      <c r="I169" s="117"/>
      <c r="J169" s="71"/>
    </row>
    <row r="170" spans="1:10" ht="15">
      <c r="A170" s="78">
        <f>A168+1</f>
        <v>141</v>
      </c>
      <c r="B170" s="119"/>
      <c r="C170" s="73" t="s">
        <v>375</v>
      </c>
      <c r="D170" s="74" t="s">
        <v>224</v>
      </c>
      <c r="E170" s="75">
        <v>1</v>
      </c>
      <c r="F170" s="76"/>
      <c r="G170" s="120">
        <f aca="true" t="shared" si="25" ref="G170:G182">F170*E170</f>
        <v>0</v>
      </c>
      <c r="H170" s="76"/>
      <c r="I170" s="120">
        <f aca="true" t="shared" si="26" ref="I170:I182">H170*E170</f>
        <v>0</v>
      </c>
      <c r="J170" s="121">
        <f aca="true" t="shared" si="27" ref="J170:J182">I170+G170</f>
        <v>0</v>
      </c>
    </row>
    <row r="171" spans="1:10" ht="15">
      <c r="A171" s="78">
        <f aca="true" t="shared" si="28" ref="A171:A182">A170+1</f>
        <v>142</v>
      </c>
      <c r="B171" s="127"/>
      <c r="C171" s="128" t="s">
        <v>376</v>
      </c>
      <c r="D171" s="80" t="s">
        <v>224</v>
      </c>
      <c r="E171" s="81">
        <v>1</v>
      </c>
      <c r="F171" s="82"/>
      <c r="G171" s="125">
        <f t="shared" si="25"/>
        <v>0</v>
      </c>
      <c r="H171" s="82"/>
      <c r="I171" s="125">
        <f t="shared" si="26"/>
        <v>0</v>
      </c>
      <c r="J171" s="126">
        <f t="shared" si="27"/>
        <v>0</v>
      </c>
    </row>
    <row r="172" spans="1:10" ht="15">
      <c r="A172" s="78">
        <f t="shared" si="28"/>
        <v>143</v>
      </c>
      <c r="B172" s="127"/>
      <c r="C172" s="128" t="s">
        <v>377</v>
      </c>
      <c r="D172" s="80" t="s">
        <v>224</v>
      </c>
      <c r="E172" s="81">
        <v>2</v>
      </c>
      <c r="F172" s="82"/>
      <c r="G172" s="125">
        <f t="shared" si="25"/>
        <v>0</v>
      </c>
      <c r="H172" s="82"/>
      <c r="I172" s="125">
        <f t="shared" si="26"/>
        <v>0</v>
      </c>
      <c r="J172" s="126">
        <f t="shared" si="27"/>
        <v>0</v>
      </c>
    </row>
    <row r="173" spans="1:10" ht="15">
      <c r="A173" s="78">
        <f t="shared" si="28"/>
        <v>144</v>
      </c>
      <c r="B173" s="122"/>
      <c r="C173" s="128" t="s">
        <v>378</v>
      </c>
      <c r="D173" s="80" t="s">
        <v>351</v>
      </c>
      <c r="E173" s="81">
        <v>1</v>
      </c>
      <c r="F173" s="82"/>
      <c r="G173" s="125">
        <f t="shared" si="25"/>
        <v>0</v>
      </c>
      <c r="H173" s="82"/>
      <c r="I173" s="125">
        <f t="shared" si="26"/>
        <v>0</v>
      </c>
      <c r="J173" s="126">
        <f t="shared" si="27"/>
        <v>0</v>
      </c>
    </row>
    <row r="174" spans="1:10" ht="15">
      <c r="A174" s="78">
        <f t="shared" si="28"/>
        <v>145</v>
      </c>
      <c r="B174" s="122"/>
      <c r="C174" s="128" t="s">
        <v>379</v>
      </c>
      <c r="D174" s="80" t="s">
        <v>351</v>
      </c>
      <c r="E174" s="81">
        <v>1</v>
      </c>
      <c r="F174" s="82"/>
      <c r="G174" s="125">
        <f t="shared" si="25"/>
        <v>0</v>
      </c>
      <c r="H174" s="82"/>
      <c r="I174" s="125">
        <f t="shared" si="26"/>
        <v>0</v>
      </c>
      <c r="J174" s="126">
        <f t="shared" si="27"/>
        <v>0</v>
      </c>
    </row>
    <row r="175" spans="1:10" ht="15">
      <c r="A175" s="78">
        <f t="shared" si="28"/>
        <v>146</v>
      </c>
      <c r="B175" s="122"/>
      <c r="C175" s="128" t="s">
        <v>396</v>
      </c>
      <c r="D175" s="80" t="s">
        <v>351</v>
      </c>
      <c r="E175" s="81">
        <v>1</v>
      </c>
      <c r="F175" s="82"/>
      <c r="G175" s="125">
        <f t="shared" si="25"/>
        <v>0</v>
      </c>
      <c r="H175" s="82"/>
      <c r="I175" s="125">
        <f t="shared" si="26"/>
        <v>0</v>
      </c>
      <c r="J175" s="126">
        <f t="shared" si="27"/>
        <v>0</v>
      </c>
    </row>
    <row r="176" spans="1:10" ht="15">
      <c r="A176" s="78">
        <f t="shared" si="28"/>
        <v>147</v>
      </c>
      <c r="B176" s="122"/>
      <c r="C176" s="128" t="s">
        <v>380</v>
      </c>
      <c r="D176" s="80" t="s">
        <v>351</v>
      </c>
      <c r="E176" s="81">
        <v>1</v>
      </c>
      <c r="F176" s="82"/>
      <c r="G176" s="125">
        <f t="shared" si="25"/>
        <v>0</v>
      </c>
      <c r="H176" s="82"/>
      <c r="I176" s="125">
        <f t="shared" si="26"/>
        <v>0</v>
      </c>
      <c r="J176" s="126">
        <f t="shared" si="27"/>
        <v>0</v>
      </c>
    </row>
    <row r="177" spans="1:10" ht="22.5">
      <c r="A177" s="78">
        <f t="shared" si="28"/>
        <v>148</v>
      </c>
      <c r="B177" s="122"/>
      <c r="C177" s="128" t="s">
        <v>394</v>
      </c>
      <c r="D177" s="80" t="s">
        <v>351</v>
      </c>
      <c r="E177" s="81">
        <v>1</v>
      </c>
      <c r="F177" s="82"/>
      <c r="G177" s="125">
        <f t="shared" si="25"/>
        <v>0</v>
      </c>
      <c r="H177" s="82"/>
      <c r="I177" s="125">
        <f t="shared" si="26"/>
        <v>0</v>
      </c>
      <c r="J177" s="126">
        <f t="shared" si="27"/>
        <v>0</v>
      </c>
    </row>
    <row r="178" spans="1:10" ht="22.5">
      <c r="A178" s="78">
        <f t="shared" si="28"/>
        <v>149</v>
      </c>
      <c r="B178" s="122"/>
      <c r="C178" s="79" t="s">
        <v>381</v>
      </c>
      <c r="D178" s="80" t="s">
        <v>351</v>
      </c>
      <c r="E178" s="81">
        <v>1</v>
      </c>
      <c r="F178" s="82"/>
      <c r="G178" s="125">
        <f t="shared" si="25"/>
        <v>0</v>
      </c>
      <c r="H178" s="82"/>
      <c r="I178" s="125">
        <f t="shared" si="26"/>
        <v>0</v>
      </c>
      <c r="J178" s="126">
        <f t="shared" si="27"/>
        <v>0</v>
      </c>
    </row>
    <row r="179" spans="1:10" ht="15">
      <c r="A179" s="78">
        <f t="shared" si="28"/>
        <v>150</v>
      </c>
      <c r="B179" s="122"/>
      <c r="C179" s="79" t="s">
        <v>382</v>
      </c>
      <c r="D179" s="80" t="s">
        <v>351</v>
      </c>
      <c r="E179" s="81">
        <v>1</v>
      </c>
      <c r="F179" s="82"/>
      <c r="G179" s="125">
        <f t="shared" si="25"/>
        <v>0</v>
      </c>
      <c r="H179" s="82"/>
      <c r="I179" s="125">
        <f t="shared" si="26"/>
        <v>0</v>
      </c>
      <c r="J179" s="126">
        <f t="shared" si="27"/>
        <v>0</v>
      </c>
    </row>
    <row r="180" spans="1:10" ht="22.5">
      <c r="A180" s="78">
        <f t="shared" si="28"/>
        <v>151</v>
      </c>
      <c r="B180" s="127"/>
      <c r="C180" s="128" t="s">
        <v>383</v>
      </c>
      <c r="D180" s="80" t="s">
        <v>351</v>
      </c>
      <c r="E180" s="81">
        <v>1</v>
      </c>
      <c r="F180" s="82"/>
      <c r="G180" s="125">
        <f t="shared" si="25"/>
        <v>0</v>
      </c>
      <c r="H180" s="82"/>
      <c r="I180" s="125">
        <f t="shared" si="26"/>
        <v>0</v>
      </c>
      <c r="J180" s="126">
        <f t="shared" si="27"/>
        <v>0</v>
      </c>
    </row>
    <row r="181" spans="1:10" ht="22.5">
      <c r="A181" s="78">
        <f t="shared" si="28"/>
        <v>152</v>
      </c>
      <c r="B181" s="122"/>
      <c r="C181" s="128" t="s">
        <v>384</v>
      </c>
      <c r="D181" s="80" t="s">
        <v>351</v>
      </c>
      <c r="E181" s="81">
        <v>1</v>
      </c>
      <c r="F181" s="82"/>
      <c r="G181" s="125">
        <f t="shared" si="25"/>
        <v>0</v>
      </c>
      <c r="H181" s="82"/>
      <c r="I181" s="125">
        <f t="shared" si="26"/>
        <v>0</v>
      </c>
      <c r="J181" s="126">
        <f t="shared" si="27"/>
        <v>0</v>
      </c>
    </row>
    <row r="182" spans="1:10" ht="15">
      <c r="A182" s="78">
        <f t="shared" si="28"/>
        <v>153</v>
      </c>
      <c r="B182" s="131"/>
      <c r="C182" s="92" t="s">
        <v>385</v>
      </c>
      <c r="D182" s="93" t="s">
        <v>351</v>
      </c>
      <c r="E182" s="94">
        <v>1</v>
      </c>
      <c r="F182" s="95"/>
      <c r="G182" s="132">
        <f t="shared" si="25"/>
        <v>0</v>
      </c>
      <c r="H182" s="95"/>
      <c r="I182" s="132">
        <f t="shared" si="26"/>
        <v>0</v>
      </c>
      <c r="J182" s="133">
        <f t="shared" si="27"/>
        <v>0</v>
      </c>
    </row>
    <row r="183" spans="1:10" ht="15">
      <c r="A183" s="135"/>
      <c r="B183" s="67"/>
      <c r="C183" s="68" t="s">
        <v>209</v>
      </c>
      <c r="D183" s="69"/>
      <c r="E183" s="69"/>
      <c r="F183" s="70"/>
      <c r="G183" s="117"/>
      <c r="H183" s="118"/>
      <c r="I183" s="117"/>
      <c r="J183" s="71"/>
    </row>
    <row r="184" spans="1:10" ht="15">
      <c r="A184" s="78">
        <f>A182+1</f>
        <v>154</v>
      </c>
      <c r="B184" s="119"/>
      <c r="C184" s="73" t="s">
        <v>386</v>
      </c>
      <c r="D184" s="74" t="s">
        <v>351</v>
      </c>
      <c r="E184" s="75">
        <v>1</v>
      </c>
      <c r="F184" s="76"/>
      <c r="G184" s="120">
        <f aca="true" t="shared" si="29" ref="G184:G189">F184*E184</f>
        <v>0</v>
      </c>
      <c r="H184" s="76"/>
      <c r="I184" s="120">
        <f aca="true" t="shared" si="30" ref="I184:I189">H184*E184</f>
        <v>0</v>
      </c>
      <c r="J184" s="121">
        <f aca="true" t="shared" si="31" ref="J184:J189">I184</f>
        <v>0</v>
      </c>
    </row>
    <row r="185" spans="1:10" ht="15">
      <c r="A185" s="78">
        <f>A184+1</f>
        <v>155</v>
      </c>
      <c r="B185" s="127"/>
      <c r="C185" s="128" t="s">
        <v>387</v>
      </c>
      <c r="D185" s="80" t="s">
        <v>351</v>
      </c>
      <c r="E185" s="81">
        <v>1</v>
      </c>
      <c r="F185" s="82"/>
      <c r="G185" s="125">
        <f t="shared" si="29"/>
        <v>0</v>
      </c>
      <c r="H185" s="82"/>
      <c r="I185" s="125">
        <f t="shared" si="30"/>
        <v>0</v>
      </c>
      <c r="J185" s="126">
        <f t="shared" si="31"/>
        <v>0</v>
      </c>
    </row>
    <row r="186" spans="1:10" ht="15">
      <c r="A186" s="78">
        <f>A185+1</f>
        <v>156</v>
      </c>
      <c r="B186" s="127"/>
      <c r="C186" s="128" t="s">
        <v>388</v>
      </c>
      <c r="D186" s="80" t="s">
        <v>351</v>
      </c>
      <c r="E186" s="81">
        <v>1</v>
      </c>
      <c r="F186" s="82"/>
      <c r="G186" s="125">
        <f t="shared" si="29"/>
        <v>0</v>
      </c>
      <c r="H186" s="82"/>
      <c r="I186" s="125">
        <f t="shared" si="30"/>
        <v>0</v>
      </c>
      <c r="J186" s="126">
        <f t="shared" si="31"/>
        <v>0</v>
      </c>
    </row>
    <row r="187" spans="1:10" ht="15">
      <c r="A187" s="78">
        <f>A186+1</f>
        <v>157</v>
      </c>
      <c r="B187" s="127"/>
      <c r="C187" s="128" t="s">
        <v>401</v>
      </c>
      <c r="D187" s="80" t="s">
        <v>351</v>
      </c>
      <c r="E187" s="81">
        <v>1</v>
      </c>
      <c r="F187" s="82"/>
      <c r="G187" s="125">
        <f t="shared" si="29"/>
        <v>0</v>
      </c>
      <c r="H187" s="82"/>
      <c r="I187" s="125">
        <f t="shared" si="30"/>
        <v>0</v>
      </c>
      <c r="J187" s="126">
        <f t="shared" si="31"/>
        <v>0</v>
      </c>
    </row>
    <row r="188" spans="1:10" ht="15">
      <c r="A188" s="78">
        <f>A187+1</f>
        <v>158</v>
      </c>
      <c r="B188" s="127"/>
      <c r="C188" s="128" t="s">
        <v>389</v>
      </c>
      <c r="D188" s="80" t="s">
        <v>390</v>
      </c>
      <c r="E188" s="81">
        <v>18</v>
      </c>
      <c r="F188" s="82"/>
      <c r="G188" s="125">
        <f t="shared" si="29"/>
        <v>0</v>
      </c>
      <c r="H188" s="82"/>
      <c r="I188" s="125">
        <f t="shared" si="30"/>
        <v>0</v>
      </c>
      <c r="J188" s="126">
        <f t="shared" si="31"/>
        <v>0</v>
      </c>
    </row>
    <row r="189" spans="1:10" ht="15">
      <c r="A189" s="91">
        <f>A188+1</f>
        <v>159</v>
      </c>
      <c r="B189" s="142"/>
      <c r="C189" s="92" t="s">
        <v>391</v>
      </c>
      <c r="D189" s="93" t="s">
        <v>390</v>
      </c>
      <c r="E189" s="94">
        <v>24</v>
      </c>
      <c r="F189" s="95"/>
      <c r="G189" s="132">
        <f t="shared" si="29"/>
        <v>0</v>
      </c>
      <c r="H189" s="95"/>
      <c r="I189" s="132">
        <f t="shared" si="30"/>
        <v>0</v>
      </c>
      <c r="J189" s="133">
        <f t="shared" si="31"/>
        <v>0</v>
      </c>
    </row>
    <row r="190" spans="1:10" ht="15">
      <c r="A190" s="49"/>
      <c r="B190" s="49"/>
      <c r="C190" s="49"/>
      <c r="D190" s="49"/>
      <c r="E190" s="49"/>
      <c r="F190" s="49"/>
      <c r="G190" s="49"/>
      <c r="H190" s="49"/>
      <c r="I190" s="49"/>
      <c r="J190" s="49"/>
    </row>
    <row r="191" spans="1:10" ht="15.75">
      <c r="A191" s="104" t="s">
        <v>195</v>
      </c>
      <c r="B191" s="105"/>
      <c r="C191" s="105"/>
      <c r="D191" s="105"/>
      <c r="E191" s="105"/>
      <c r="F191" s="105"/>
      <c r="G191" s="105"/>
      <c r="H191" s="105"/>
      <c r="I191" s="105"/>
      <c r="J191" s="106">
        <f>SUM(J5:J189)</f>
        <v>0</v>
      </c>
    </row>
    <row r="193" spans="1:10" ht="30.6" customHeight="1">
      <c r="A193" s="191" t="s">
        <v>392</v>
      </c>
      <c r="B193" s="191"/>
      <c r="C193" s="191"/>
      <c r="D193" s="191"/>
      <c r="E193" s="191"/>
      <c r="F193" s="191"/>
      <c r="G193" s="191"/>
      <c r="H193" s="191"/>
      <c r="I193" s="191"/>
      <c r="J193" s="191"/>
    </row>
  </sheetData>
  <sheetProtection selectLockedCells="1" selectUnlockedCells="1"/>
  <mergeCells count="5">
    <mergeCell ref="A1:J1"/>
    <mergeCell ref="A2:E2"/>
    <mergeCell ref="F2:G2"/>
    <mergeCell ref="H2:I2"/>
    <mergeCell ref="A193:J193"/>
  </mergeCells>
  <printOptions/>
  <pageMargins left="0.7875" right="0.7875" top="0.7875" bottom="1.1784722222222221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Beneš Zdeněk</dc:creator>
  <cp:keywords/>
  <dc:description/>
  <cp:lastModifiedBy>Beneš Zdeněk</cp:lastModifiedBy>
  <dcterms:created xsi:type="dcterms:W3CDTF">2014-10-24T11:58:03Z</dcterms:created>
  <dcterms:modified xsi:type="dcterms:W3CDTF">2014-10-24T11:58:21Z</dcterms:modified>
  <cp:category/>
  <cp:version/>
  <cp:contentType/>
  <cp:contentStatus/>
</cp:coreProperties>
</file>