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4/ZPŘ/074-24-OCN_RD Opravy sklad. nádrží, servis a revize protiexplozních pojistek/k uveř/"/>
    </mc:Choice>
  </mc:AlternateContent>
  <xr:revisionPtr revIDLastSave="0" documentId="8_{B491CDD7-857C-4384-B8D8-ACDF3059F3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omponenty a cena celkem" sheetId="1" r:id="rId1"/>
    <sheet name="Seznam pojistek - revize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1" l="1"/>
  <c r="J10" i="1"/>
  <c r="G91" i="2"/>
  <c r="G116" i="2" l="1"/>
  <c r="G115" i="2"/>
  <c r="G113" i="2"/>
  <c r="G111" i="2"/>
  <c r="G108" i="2"/>
  <c r="G112" i="2"/>
  <c r="G16" i="2"/>
  <c r="G114" i="2"/>
  <c r="G110" i="2"/>
  <c r="G109" i="2"/>
  <c r="G120" i="2"/>
  <c r="G106" i="2"/>
  <c r="G48" i="2"/>
  <c r="G64" i="2"/>
  <c r="G72" i="2"/>
  <c r="G104" i="2"/>
  <c r="G105" i="2"/>
  <c r="G107" i="2"/>
  <c r="G117" i="2"/>
  <c r="G118" i="2"/>
  <c r="G119" i="2"/>
  <c r="G121" i="2"/>
  <c r="G122" i="2"/>
  <c r="G123" i="2"/>
  <c r="G103" i="2"/>
  <c r="G94" i="2"/>
  <c r="G95" i="2"/>
  <c r="G96" i="2"/>
  <c r="G97" i="2"/>
  <c r="G98" i="2"/>
  <c r="G99" i="2"/>
  <c r="G100" i="2"/>
  <c r="G101" i="2"/>
  <c r="G93" i="2"/>
  <c r="G57" i="2"/>
  <c r="G58" i="2"/>
  <c r="G59" i="2"/>
  <c r="G60" i="2"/>
  <c r="G61" i="2"/>
  <c r="G62" i="2"/>
  <c r="G63" i="2"/>
  <c r="G65" i="2"/>
  <c r="G66" i="2"/>
  <c r="G67" i="2"/>
  <c r="G68" i="2"/>
  <c r="G69" i="2"/>
  <c r="G70" i="2"/>
  <c r="G71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56" i="2"/>
  <c r="G46" i="2"/>
  <c r="G47" i="2"/>
  <c r="G49" i="2"/>
  <c r="G50" i="2"/>
  <c r="G51" i="2"/>
  <c r="G52" i="2"/>
  <c r="G53" i="2"/>
  <c r="G54" i="2"/>
  <c r="G45" i="2"/>
  <c r="G8" i="2"/>
  <c r="G9" i="2"/>
  <c r="G10" i="2"/>
  <c r="G11" i="2"/>
  <c r="G12" i="2"/>
  <c r="G13" i="2"/>
  <c r="G14" i="2"/>
  <c r="G15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7" i="2" l="1"/>
  <c r="G125" i="2" s="1"/>
  <c r="O88" i="1" s="1"/>
  <c r="J88" i="1"/>
  <c r="J85" i="1" l="1"/>
  <c r="N85" i="1"/>
  <c r="O85" i="1" s="1"/>
  <c r="J45" i="1" l="1"/>
  <c r="N45" i="1" s="1"/>
  <c r="J44" i="1"/>
  <c r="L44" i="1" s="1"/>
  <c r="J43" i="1"/>
  <c r="N43" i="1" s="1"/>
  <c r="J42" i="1"/>
  <c r="L42" i="1" s="1"/>
  <c r="J41" i="1"/>
  <c r="N41" i="1" s="1"/>
  <c r="J58" i="1"/>
  <c r="N58" i="1" s="1"/>
  <c r="J57" i="1"/>
  <c r="L57" i="1" s="1"/>
  <c r="J56" i="1"/>
  <c r="N56" i="1" s="1"/>
  <c r="J34" i="1"/>
  <c r="N34" i="1" s="1"/>
  <c r="J33" i="1"/>
  <c r="N33" i="1" s="1"/>
  <c r="J32" i="1"/>
  <c r="N32" i="1" s="1"/>
  <c r="J62" i="1"/>
  <c r="J61" i="1"/>
  <c r="N61" i="1" s="1"/>
  <c r="J60" i="1"/>
  <c r="N60" i="1" s="1"/>
  <c r="J59" i="1"/>
  <c r="L59" i="1" s="1"/>
  <c r="L60" i="1" l="1"/>
  <c r="O60" i="1" s="1"/>
  <c r="L61" i="1"/>
  <c r="O61" i="1" s="1"/>
  <c r="N42" i="1"/>
  <c r="O42" i="1" s="1"/>
  <c r="N44" i="1"/>
  <c r="O44" i="1" s="1"/>
  <c r="N59" i="1"/>
  <c r="O59" i="1" s="1"/>
  <c r="N57" i="1"/>
  <c r="O57" i="1" s="1"/>
  <c r="L45" i="1"/>
  <c r="O45" i="1" s="1"/>
  <c r="L41" i="1"/>
  <c r="O41" i="1" s="1"/>
  <c r="L43" i="1"/>
  <c r="O43" i="1" s="1"/>
  <c r="L56" i="1"/>
  <c r="O56" i="1" s="1"/>
  <c r="L58" i="1"/>
  <c r="O58" i="1" s="1"/>
  <c r="L33" i="1"/>
  <c r="O33" i="1" s="1"/>
  <c r="L32" i="1"/>
  <c r="O32" i="1" s="1"/>
  <c r="L34" i="1"/>
  <c r="O34" i="1" s="1"/>
  <c r="N81" i="1" l="1"/>
  <c r="O81" i="1" s="1"/>
  <c r="J84" i="1"/>
  <c r="J83" i="1"/>
  <c r="N83" i="1" s="1"/>
  <c r="O83" i="1" s="1"/>
  <c r="J82" i="1"/>
  <c r="J78" i="1"/>
  <c r="L78" i="1" s="1"/>
  <c r="J77" i="1"/>
  <c r="N77" i="1" s="1"/>
  <c r="J76" i="1"/>
  <c r="N76" i="1" s="1"/>
  <c r="J75" i="1"/>
  <c r="L75" i="1" s="1"/>
  <c r="J74" i="1"/>
  <c r="J73" i="1"/>
  <c r="N73" i="1" s="1"/>
  <c r="J72" i="1"/>
  <c r="L72" i="1" s="1"/>
  <c r="J70" i="1"/>
  <c r="J69" i="1"/>
  <c r="N69" i="1" s="1"/>
  <c r="J68" i="1"/>
  <c r="J67" i="1"/>
  <c r="L67" i="1" s="1"/>
  <c r="J66" i="1"/>
  <c r="L66" i="1" s="1"/>
  <c r="J65" i="1"/>
  <c r="L65" i="1" s="1"/>
  <c r="J64" i="1"/>
  <c r="J63" i="1"/>
  <c r="L63" i="1" s="1"/>
  <c r="L62" i="1"/>
  <c r="J55" i="1"/>
  <c r="N55" i="1" s="1"/>
  <c r="J54" i="1"/>
  <c r="N54" i="1" s="1"/>
  <c r="J53" i="1"/>
  <c r="L53" i="1" s="1"/>
  <c r="J50" i="1"/>
  <c r="J49" i="1"/>
  <c r="N49" i="1" s="1"/>
  <c r="J48" i="1"/>
  <c r="N48" i="1" s="1"/>
  <c r="J47" i="1"/>
  <c r="J46" i="1"/>
  <c r="J40" i="1"/>
  <c r="L40" i="1" s="1"/>
  <c r="J39" i="1"/>
  <c r="J38" i="1"/>
  <c r="L38" i="1" s="1"/>
  <c r="J37" i="1"/>
  <c r="J36" i="1"/>
  <c r="L36" i="1" s="1"/>
  <c r="J35" i="1"/>
  <c r="J31" i="1"/>
  <c r="L31" i="1" s="1"/>
  <c r="J30" i="1"/>
  <c r="L30" i="1" s="1"/>
  <c r="J29" i="1"/>
  <c r="N29" i="1" s="1"/>
  <c r="J28" i="1"/>
  <c r="N28" i="1" s="1"/>
  <c r="J27" i="1"/>
  <c r="L27" i="1" s="1"/>
  <c r="J26" i="1"/>
  <c r="J23" i="1"/>
  <c r="J22" i="1"/>
  <c r="N22" i="1" s="1"/>
  <c r="J21" i="1"/>
  <c r="J20" i="1"/>
  <c r="L20" i="1" s="1"/>
  <c r="J19" i="1"/>
  <c r="J18" i="1"/>
  <c r="L18" i="1" s="1"/>
  <c r="J17" i="1"/>
  <c r="L17" i="1" s="1"/>
  <c r="J16" i="1"/>
  <c r="J15" i="1"/>
  <c r="L15" i="1" s="1"/>
  <c r="J14" i="1"/>
  <c r="L14" i="1" s="1"/>
  <c r="J13" i="1"/>
  <c r="L13" i="1" s="1"/>
  <c r="N12" i="1"/>
  <c r="J11" i="1"/>
  <c r="L10" i="1"/>
  <c r="J9" i="1"/>
  <c r="N9" i="1" s="1"/>
  <c r="L49" i="1" l="1"/>
  <c r="O49" i="1" s="1"/>
  <c r="N13" i="1"/>
  <c r="O13" i="1" s="1"/>
  <c r="N38" i="1"/>
  <c r="O38" i="1" s="1"/>
  <c r="L9" i="1"/>
  <c r="O9" i="1" s="1"/>
  <c r="L69" i="1"/>
  <c r="O69" i="1" s="1"/>
  <c r="L29" i="1"/>
  <c r="O29" i="1" s="1"/>
  <c r="N27" i="1"/>
  <c r="O27" i="1" s="1"/>
  <c r="N53" i="1"/>
  <c r="O53" i="1" s="1"/>
  <c r="N67" i="1"/>
  <c r="O67" i="1" s="1"/>
  <c r="L55" i="1"/>
  <c r="O55" i="1" s="1"/>
  <c r="N75" i="1"/>
  <c r="O75" i="1" s="1"/>
  <c r="L73" i="1"/>
  <c r="O73" i="1" s="1"/>
  <c r="L54" i="1"/>
  <c r="O54" i="1" s="1"/>
  <c r="N31" i="1"/>
  <c r="O31" i="1" s="1"/>
  <c r="L12" i="1"/>
  <c r="O12" i="1" s="1"/>
  <c r="L22" i="1"/>
  <c r="O22" i="1" s="1"/>
  <c r="N63" i="1"/>
  <c r="O63" i="1" s="1"/>
  <c r="N15" i="1"/>
  <c r="O15" i="1" s="1"/>
  <c r="N40" i="1"/>
  <c r="O40" i="1" s="1"/>
  <c r="L77" i="1"/>
  <c r="O77" i="1" s="1"/>
  <c r="N62" i="1"/>
  <c r="O62" i="1" s="1"/>
  <c r="N84" i="1"/>
  <c r="O84" i="1" s="1"/>
  <c r="N35" i="1"/>
  <c r="L35" i="1"/>
  <c r="L21" i="1"/>
  <c r="N21" i="1"/>
  <c r="L46" i="1"/>
  <c r="N46" i="1"/>
  <c r="L70" i="1"/>
  <c r="N70" i="1"/>
  <c r="N72" i="1"/>
  <c r="O72" i="1" s="1"/>
  <c r="L48" i="1"/>
  <c r="O48" i="1" s="1"/>
  <c r="N30" i="1"/>
  <c r="O30" i="1" s="1"/>
  <c r="N17" i="1"/>
  <c r="O17" i="1" s="1"/>
  <c r="L37" i="1"/>
  <c r="N37" i="1"/>
  <c r="L50" i="1"/>
  <c r="N50" i="1"/>
  <c r="L74" i="1"/>
  <c r="N74" i="1"/>
  <c r="N78" i="1"/>
  <c r="O78" i="1" s="1"/>
  <c r="N82" i="1"/>
  <c r="O82" i="1" s="1"/>
  <c r="N66" i="1"/>
  <c r="O66" i="1" s="1"/>
  <c r="N64" i="1"/>
  <c r="L64" i="1"/>
  <c r="L23" i="1"/>
  <c r="N23" i="1"/>
  <c r="L47" i="1"/>
  <c r="N47" i="1"/>
  <c r="L71" i="1"/>
  <c r="N71" i="1"/>
  <c r="L39" i="1"/>
  <c r="N39" i="1"/>
  <c r="L68" i="1"/>
  <c r="N68" i="1"/>
  <c r="L76" i="1"/>
  <c r="O76" i="1" s="1"/>
  <c r="L28" i="1"/>
  <c r="O28" i="1" s="1"/>
  <c r="N65" i="1"/>
  <c r="O65" i="1" s="1"/>
  <c r="N36" i="1"/>
  <c r="O36" i="1" s="1"/>
  <c r="N19" i="1"/>
  <c r="L19" i="1"/>
  <c r="N26" i="1"/>
  <c r="L26" i="1"/>
  <c r="N14" i="1"/>
  <c r="O14" i="1" s="1"/>
  <c r="N20" i="1"/>
  <c r="O20" i="1" s="1"/>
  <c r="N11" i="1"/>
  <c r="L11" i="1"/>
  <c r="N16" i="1"/>
  <c r="L16" i="1"/>
  <c r="N10" i="1"/>
  <c r="O10" i="1" s="1"/>
  <c r="N18" i="1"/>
  <c r="O18" i="1" s="1"/>
  <c r="O35" i="1" l="1"/>
  <c r="O47" i="1"/>
  <c r="O23" i="1"/>
  <c r="O71" i="1"/>
  <c r="O64" i="1"/>
  <c r="O21" i="1"/>
  <c r="O39" i="1"/>
  <c r="O50" i="1"/>
  <c r="O70" i="1"/>
  <c r="O46" i="1"/>
  <c r="O11" i="1"/>
  <c r="O37" i="1"/>
  <c r="O68" i="1"/>
  <c r="O74" i="1"/>
  <c r="O19" i="1"/>
  <c r="O16" i="1"/>
  <c r="O26" i="1"/>
  <c r="O90" i="1" l="1"/>
  <c r="O92" i="1" s="1"/>
  <c r="O94" i="1" s="1"/>
</calcChain>
</file>

<file path=xl/sharedStrings.xml><?xml version="1.0" encoding="utf-8"?>
<sst xmlns="http://schemas.openxmlformats.org/spreadsheetml/2006/main" count="623" uniqueCount="257">
  <si>
    <t xml:space="preserve">Sklad :  </t>
  </si>
  <si>
    <r>
      <t>ČEPRO,a.s., Dělnická 12, č.p.213, 170 04 Praha 7</t>
    </r>
    <r>
      <rPr>
        <b/>
        <sz val="10"/>
        <color indexed="12"/>
        <rFont val="Dutch801 XBd BT"/>
        <family val="1"/>
      </rPr>
      <t/>
    </r>
  </si>
  <si>
    <t>Nádrž/objekt :</t>
  </si>
  <si>
    <t>Kód</t>
  </si>
  <si>
    <t>Název</t>
  </si>
  <si>
    <t>Označení</t>
  </si>
  <si>
    <t>Typ - Rozměr</t>
  </si>
  <si>
    <t>Materiál</t>
  </si>
  <si>
    <t>DN</t>
  </si>
  <si>
    <t>PN</t>
  </si>
  <si>
    <t>Množství</t>
  </si>
  <si>
    <t>Jednotka</t>
  </si>
  <si>
    <t>Celkem</t>
  </si>
  <si>
    <t>Cena dodávky</t>
  </si>
  <si>
    <t>Cena montáže</t>
  </si>
  <si>
    <t>Cena</t>
  </si>
  <si>
    <t>Poznámka</t>
  </si>
  <si>
    <t>Hlavní rozměry</t>
  </si>
  <si>
    <t>Norma</t>
  </si>
  <si>
    <t>jednotková</t>
  </si>
  <si>
    <t>celková</t>
  </si>
  <si>
    <t>celkem</t>
  </si>
  <si>
    <t>km</t>
  </si>
  <si>
    <t>hod</t>
  </si>
  <si>
    <t>ks</t>
  </si>
  <si>
    <t>kpl</t>
  </si>
  <si>
    <t>PN 16</t>
  </si>
  <si>
    <t>ADAST</t>
  </si>
  <si>
    <t>J 131.25/P4AD2</t>
  </si>
  <si>
    <t>nerez ocel</t>
  </si>
  <si>
    <t>Pojistka přímá oboustranně detonační-tř.IIB</t>
  </si>
  <si>
    <t>J 131.25/P4BD2</t>
  </si>
  <si>
    <t>J 134.50/P7AD2/II</t>
  </si>
  <si>
    <t>J 134.50/P4BD2/II</t>
  </si>
  <si>
    <t>J 134.80/P7AD2/II</t>
  </si>
  <si>
    <t>J 474.50/1/P7AD/II</t>
  </si>
  <si>
    <t>tvárná litina</t>
  </si>
  <si>
    <t>J 474.80/1/P7AD/II</t>
  </si>
  <si>
    <t>J 371.50/1/P7AE/II</t>
  </si>
  <si>
    <t>Pojistka protiexplozivní koncová-tř.IIB</t>
  </si>
  <si>
    <t>J 371.50/1/P4BE/II</t>
  </si>
  <si>
    <t>J 374.80/1/P7AE/II</t>
  </si>
  <si>
    <t>J 374.80/1/P4BE/II</t>
  </si>
  <si>
    <t>J 374.100/1/P7AE/II</t>
  </si>
  <si>
    <t>J 341.50/1/P7AE/II</t>
  </si>
  <si>
    <t>Pojistka protiexplozivní koncová-tř.IIB s ventily</t>
  </si>
  <si>
    <t>J 341.50/1/P4BE/II</t>
  </si>
  <si>
    <t>J 344.100/1/P7AE/II</t>
  </si>
  <si>
    <t>BS&amp;B</t>
  </si>
  <si>
    <t>Protiexplozivní pojistka, průběžná detonační přírubová, uhlíková ocel, třída IIA</t>
  </si>
  <si>
    <t>PN 10</t>
  </si>
  <si>
    <t>B933-S/150/4x0,5/D4IIAP2T1, připojení EN 1092-1</t>
  </si>
  <si>
    <t>uhlíková ocel</t>
  </si>
  <si>
    <t>B933-S/200/4x0,5/D4IIAP2T1, připojení EN 1092-1</t>
  </si>
  <si>
    <t>B933-S/250/4x0,5/D4IIAP2T1, připojení EN 1092-1</t>
  </si>
  <si>
    <t>Protiexplozivní pojistka, průběžná rohová detonační přírubová, uhlíková ocel, třída IIA</t>
  </si>
  <si>
    <t>B93x-C/150/IIA, stavební výška a připojení jako PROTEGO DR/U, rv 1988, připojení EN 1092-1</t>
  </si>
  <si>
    <t>B93x-C/200/IIA, stavební výška a připojení jako PROTEGO DR/U, rv 1988, připojení EN 1092-1</t>
  </si>
  <si>
    <t>B93x-C/250/IIA, stavební výška a připojení jako PROTEGO DR/L, rv 1993,1996, připojení EN 1092-1</t>
  </si>
  <si>
    <t>Přetlakový ventil deflagrační přírubový, uhlíková ocel, třída IIA, +5 mbar až +50 mbar</t>
  </si>
  <si>
    <t>935/50/IIA, připojení EN 1092-1</t>
  </si>
  <si>
    <t>935/80/IIA, připojení EN 1092-1</t>
  </si>
  <si>
    <t>Podtlakový ventil deflagrační přírubový, uhlíková ocel, třída IIA, -2,5 mbar až - 50 mbar</t>
  </si>
  <si>
    <t>936-E/80/IIA, připojení EN 1092-1</t>
  </si>
  <si>
    <t>936-E/100/IIA, připojení EN 1092-1</t>
  </si>
  <si>
    <t>936-E/150/IIA, připojení EN 1092-1</t>
  </si>
  <si>
    <t>936-E/200/IIA, připojení EN 1092-1</t>
  </si>
  <si>
    <t>Kombinovaný ventil deflagrační přírubový, uhlíková ocel, třída IIA, +5 mbar až +50 mbar, -2,5 mbar až - 50 mbar</t>
  </si>
  <si>
    <t>937-E/80/IIA, připojení EN 1092-1</t>
  </si>
  <si>
    <t>937-E/100/IIA, připojení EN 1092-1</t>
  </si>
  <si>
    <t>937-E/125/IIA, připojení EN 1092-1</t>
  </si>
  <si>
    <t>937-E/150/IIA, připojení EN 1092-1</t>
  </si>
  <si>
    <t>937-E/200/IIA, připojení EN 1092-1</t>
  </si>
  <si>
    <t>PROTEGO</t>
  </si>
  <si>
    <t>DR/ES-125-IIA-P1,2, připojení EN 1092-1</t>
  </si>
  <si>
    <t>DR/ES-150-IIA-P1,2, připojení EN 1092-1</t>
  </si>
  <si>
    <t>DR/ES-200-IIA-P1,2, připojení EN 1092-1</t>
  </si>
  <si>
    <t>Přetlakový ventil deflagrační přírubový, uhlíková ocel, třída IIA, +3,5 mbar až +50 mbar</t>
  </si>
  <si>
    <t>P/EBR-80-IIA-P1,2, připojení EN 1092-1</t>
  </si>
  <si>
    <t>P/EBR-100-IIA-P1,2, připojení EN 1092-1</t>
  </si>
  <si>
    <t>Podtlakový ventil deflagrační přírubový, uhlíková ocel, třída IIB3, -2,5 mbar až -20 mbar</t>
  </si>
  <si>
    <t>S/VE-80-IIB3-P1,2, připojení EN 1092-1</t>
  </si>
  <si>
    <t>S/VE-100-IIB3-P1,2, připojení EN 1092-1</t>
  </si>
  <si>
    <t>S/VE-125-IIB3-P1,2, připojení EN 1092-1</t>
  </si>
  <si>
    <t>S/VE-150-IIB3-P1,2, připojení EN 1092-1</t>
  </si>
  <si>
    <t>S/VE-200-IIB3-P1,2, připojení EN 1092-1</t>
  </si>
  <si>
    <t>Kombinovaný ventil deflagrační přírubový pružinový, uhlíková ocel, třída IIA, +3,5 mbar až +50 mbar, -2 mbar až - 35 mbar</t>
  </si>
  <si>
    <t>VD/SV-HR-80-IIA, připojení EN 1092-1</t>
  </si>
  <si>
    <t>VD/SV-HR-100-IIA, připojení EN 1092-1</t>
  </si>
  <si>
    <t>Kombinovaný ventil deflagrační přírubový se závažím, uhlíková ocel, třída IIA, +3,5 mbar až +50 mbar, -2 mbar až - 35 mbar</t>
  </si>
  <si>
    <t>VD/SV-HRL-100-IIA, připojení EN 1092-1</t>
  </si>
  <si>
    <t>VD/SV-HRL-150-IIA, připojení EN 1092-1</t>
  </si>
  <si>
    <t>Protieplozivní pojistka průběžná detonační kapalinová, uhlíková ocel, třída IIA</t>
  </si>
  <si>
    <t>LDA-W-150-IIA, připojení EN 1092-1</t>
  </si>
  <si>
    <t>LDA-W-200-IIA, připojení EN 1092-1</t>
  </si>
  <si>
    <t>LDA-W-250-IIA, připojení EN 1092-1</t>
  </si>
  <si>
    <t>Protieplozivní pojistka průběžná detonační kapalinová s plamenným filtrem, uhlíková ocel, třída IIA</t>
  </si>
  <si>
    <t>LDA-WF(W)-150-IIA, připojení EN 1092-1</t>
  </si>
  <si>
    <t>LDA-WF(W)-200-IIA, připojení EN 1092-1</t>
  </si>
  <si>
    <t>LDA-WF(W)-250-IIA, připojení EN 1092-1</t>
  </si>
  <si>
    <t>Doprava pracovníků projekce</t>
  </si>
  <si>
    <t>Doprava materiálu - jízda</t>
  </si>
  <si>
    <t>Doprava pracovníků  - jízda</t>
  </si>
  <si>
    <t>Doprava pracovníků - provoz</t>
  </si>
  <si>
    <t>ZRN - Celkem</t>
  </si>
  <si>
    <t xml:space="preserve">Celkem bez DPH </t>
  </si>
  <si>
    <t>VRN  5%</t>
  </si>
  <si>
    <t>Protiexplozivní pojistka, průběžná přímá detonační přírubová, uhlíková ocel, třída IIA</t>
  </si>
  <si>
    <t>DA-SB-150-IIA-P1,1, připojení EN 1092-1</t>
  </si>
  <si>
    <t>DA-SB-200-IIA-P1,1, připojení EN 1092-1</t>
  </si>
  <si>
    <t>DA-SB-250-IIA-P1,1, připojení EN 1092-1</t>
  </si>
  <si>
    <t>PN 6</t>
  </si>
  <si>
    <t>závit</t>
  </si>
  <si>
    <t>Pojistka přímá oboustranně detonační - tř.IIA</t>
  </si>
  <si>
    <t>Pojistka protidetonační rohová - tř.IIA</t>
  </si>
  <si>
    <t>Pojistka protiexplozivní koncová - tř.IIA</t>
  </si>
  <si>
    <t>Pojistka protiexplozivní koncová s ventily - tř.IIA</t>
  </si>
  <si>
    <t>Protiexplozivní pojistka, průběžná rohová detonační přírubová, uhlíková ocel, třída IIB3</t>
  </si>
  <si>
    <t>B93x-C/150/IIB3, připojení EN 1092-1</t>
  </si>
  <si>
    <t>B93x-C/200/IIB3, připojení EN 1092-1</t>
  </si>
  <si>
    <t>B93x-C/250/IIB3, připojení EN 1092-1</t>
  </si>
  <si>
    <t>DR/ES-125-IIB3-P1,2, připojení EN 1092-1</t>
  </si>
  <si>
    <t>DR/ES-150-IIB3-P1,2, připojení EN 1092-1</t>
  </si>
  <si>
    <t>DR/ES-200-IIB3-P1,2, připojení EN 1092-1</t>
  </si>
  <si>
    <t>Kombinovaný ventil deflagrační přírubový, uhlíková ocel, třída IIB3, +5 mbar až +50 mbar, -2,5 mbar až - 50 mbar</t>
  </si>
  <si>
    <t>937-E/80/IIB3, připojení EN 1092-1</t>
  </si>
  <si>
    <t>937-E/100/IIB3, připojení EN 1092-1</t>
  </si>
  <si>
    <t>937-E/125/IIB3, připojení EN 1092-1</t>
  </si>
  <si>
    <t>937-E/150/IIB3, připojení EN 1092-1</t>
  </si>
  <si>
    <t>937-E/200/IIB3, připojení EN 1092-1</t>
  </si>
  <si>
    <t>Hodinová sazba projektanta (výpočty, poradenská činnost, projektová dokumentace, inženýrská činnost)</t>
  </si>
  <si>
    <t>Protieplozivní pojistky - dodávka a montáž</t>
  </si>
  <si>
    <t>Ostatní - výpočty, projektová dokumentace a doprava</t>
  </si>
  <si>
    <t>Kontroly (revize) protiexplozních pojistek - viz List - Seznam pojistek - ocenění</t>
  </si>
  <si>
    <t>Protieplozivní pojistky - typy pojistek ke kontrole (revizi)</t>
  </si>
  <si>
    <t>Celkem jednotek</t>
  </si>
  <si>
    <t>J374.80/1/P7AE Plamenojistka</t>
  </si>
  <si>
    <t>J344.100/1/P7AE Plamenojistka</t>
  </si>
  <si>
    <t>J474.80/1/P4AD Plamenojistka</t>
  </si>
  <si>
    <t>J374.80/1/P7AE/II Plamenojistka</t>
  </si>
  <si>
    <t>J374.100/1/P7AE Plamenojistka</t>
  </si>
  <si>
    <t>J371.50/1/P7AE Plamenojistka</t>
  </si>
  <si>
    <t>J374.50/1/P7AE Plamenojistka</t>
  </si>
  <si>
    <t>J374.40/P7AE Plamenojistka</t>
  </si>
  <si>
    <t>J474.50/1/P7AD Plamenojistka</t>
  </si>
  <si>
    <t>J373.50/P7AE/II Plamenojistka</t>
  </si>
  <si>
    <t>J342.100/P7AE/II Plamenojistka</t>
  </si>
  <si>
    <t>J474.50/1/P4AD/II Plamenojistka</t>
  </si>
  <si>
    <t>J344.100/P7AE/II Plamenojistka</t>
  </si>
  <si>
    <t>J344.100/1/P7AE/II Plamenojistka</t>
  </si>
  <si>
    <t>J371.50/1/P7AE/II  Plamenojistka</t>
  </si>
  <si>
    <t>J374.40/P7AE/II Plamenojistka</t>
  </si>
  <si>
    <t>J474.40/P7AE/II Plamenojistka</t>
  </si>
  <si>
    <t>RMG/BS&amp;B</t>
  </si>
  <si>
    <t>AMAL</t>
  </si>
  <si>
    <t xml:space="preserve">J374.50/P7AE/II </t>
  </si>
  <si>
    <t>Cena kontroly (revize)</t>
  </si>
  <si>
    <t xml:space="preserve">J374.100/P7AE/II </t>
  </si>
  <si>
    <t>J342.100/P7AE</t>
  </si>
  <si>
    <t>OSTATNÍ</t>
  </si>
  <si>
    <t>Protego DR/DS 80</t>
  </si>
  <si>
    <t xml:space="preserve">Protego DR/DS 150 </t>
  </si>
  <si>
    <t>Protego DR/L 250</t>
  </si>
  <si>
    <t>Protego DR/U 100</t>
  </si>
  <si>
    <t>Protego DR/U 125</t>
  </si>
  <si>
    <t>Protego DR/U 150</t>
  </si>
  <si>
    <t>Protego DR/U 200</t>
  </si>
  <si>
    <t>Protego DR/ES 150</t>
  </si>
  <si>
    <t xml:space="preserve">Protego BE/HR-D-150 </t>
  </si>
  <si>
    <t>Protego DA-SB-200/100</t>
  </si>
  <si>
    <t>Protego DA-SB 300/150</t>
  </si>
  <si>
    <t>Protego DA-E 150</t>
  </si>
  <si>
    <t xml:space="preserve">Protego UB/D 100 </t>
  </si>
  <si>
    <t>Protego UB/D 150</t>
  </si>
  <si>
    <t>Protego UB/D 200</t>
  </si>
  <si>
    <t>Protego VD/SK 150</t>
  </si>
  <si>
    <t>Protego VD/SK 250</t>
  </si>
  <si>
    <t>Protego VD/HR 100</t>
  </si>
  <si>
    <t>Protego SD/BO 80</t>
  </si>
  <si>
    <t>Protego SD/HK 80</t>
  </si>
  <si>
    <t>Protego SD/HR 80</t>
  </si>
  <si>
    <t xml:space="preserve">Protego SD/HR 100 </t>
  </si>
  <si>
    <t xml:space="preserve">Protego P/EBR 100 </t>
  </si>
  <si>
    <t>Protego SV/A 150</t>
  </si>
  <si>
    <t xml:space="preserve">Protego SV/A 100 </t>
  </si>
  <si>
    <t xml:space="preserve">Protego SV/A 200 </t>
  </si>
  <si>
    <t>Protego SV/E 100</t>
  </si>
  <si>
    <t xml:space="preserve">Protego SV/E 150 </t>
  </si>
  <si>
    <t>Protego SV/E 200</t>
  </si>
  <si>
    <t xml:space="preserve">Protego SV/ED 200 </t>
  </si>
  <si>
    <t xml:space="preserve">Protego LH/AD 200 </t>
  </si>
  <si>
    <t xml:space="preserve">Protego LH/AD 250 </t>
  </si>
  <si>
    <t xml:space="preserve">AMAL LTD 588D /1400M/3/18/S3/C DN 150 </t>
  </si>
  <si>
    <t xml:space="preserve">AMAL LTD 588D /703M/3/18/S3/C DN 80 </t>
  </si>
  <si>
    <t xml:space="preserve">AMAL IRDB/8B/3/C DN 200 </t>
  </si>
  <si>
    <t xml:space="preserve">AMAL Fire Block, FBPO </t>
  </si>
  <si>
    <t xml:space="preserve">AMAL IRDB/6E/3/C DN 150 </t>
  </si>
  <si>
    <t xml:space="preserve">AMAL LTD 150 </t>
  </si>
  <si>
    <t xml:space="preserve">RNPA-PDJS 80 </t>
  </si>
  <si>
    <t xml:space="preserve">RNPA 474.80 </t>
  </si>
  <si>
    <t xml:space="preserve">KNPA-PE IIA 50 </t>
  </si>
  <si>
    <t xml:space="preserve">KNPA-PE-IIA 100 </t>
  </si>
  <si>
    <t xml:space="preserve">Elmac SG 150 IBP Def 12/2 </t>
  </si>
  <si>
    <t xml:space="preserve">Elmac RV/100-080/BD/00000 </t>
  </si>
  <si>
    <t xml:space="preserve">HEFA 50 </t>
  </si>
  <si>
    <t xml:space="preserve">Benzina PK 250 </t>
  </si>
  <si>
    <t xml:space="preserve">Sigma Praha PK 250, DN 250 </t>
  </si>
  <si>
    <t xml:space="preserve">SGE 150 IBP, EL 2012 </t>
  </si>
  <si>
    <r>
      <t>BS</t>
    </r>
    <r>
      <rPr>
        <sz val="11"/>
        <rFont val="Arial"/>
        <family val="2"/>
        <charset val="238"/>
      </rPr>
      <t>&amp;</t>
    </r>
    <r>
      <rPr>
        <sz val="11"/>
        <rFont val="Calibri"/>
        <family val="2"/>
        <charset val="238"/>
      </rPr>
      <t>B B933-S/150/4x0,5/D4IIAP2T1</t>
    </r>
  </si>
  <si>
    <r>
      <t>BS</t>
    </r>
    <r>
      <rPr>
        <sz val="11"/>
        <rFont val="Arial"/>
        <family val="2"/>
        <charset val="238"/>
      </rPr>
      <t>&amp;</t>
    </r>
    <r>
      <rPr>
        <sz val="11"/>
        <rFont val="Calibri"/>
        <family val="2"/>
        <charset val="238"/>
      </rPr>
      <t>B B933-S/200/4x0,5/D4IIAP2T1</t>
    </r>
  </si>
  <si>
    <t>BS&amp;B 936-E/100/IIA</t>
  </si>
  <si>
    <t>BS&amp;B 936-E/150/IIA</t>
  </si>
  <si>
    <t xml:space="preserve">RMG 933-A.50/3x0,5/D </t>
  </si>
  <si>
    <t>RMG 933-S200.1/2x0,7P</t>
  </si>
  <si>
    <t xml:space="preserve">RMG 934-B-E150/1x0,7 </t>
  </si>
  <si>
    <t>BS&amp;B 935-E/80/IIA</t>
  </si>
  <si>
    <t>AMAL IRDB/6M/3/C DN 150</t>
  </si>
  <si>
    <t xml:space="preserve">AMAL TR/4/75/32/S3/C DN 100 </t>
  </si>
  <si>
    <t>AMAL LTD 200</t>
  </si>
  <si>
    <r>
      <t>Akce:</t>
    </r>
    <r>
      <rPr>
        <sz val="14"/>
        <rFont val="Calibri"/>
        <family val="2"/>
        <charset val="238"/>
        <scheme val="minor"/>
      </rPr>
      <t xml:space="preserve"> </t>
    </r>
    <r>
      <rPr>
        <b/>
        <sz val="14"/>
        <rFont val="Calibri"/>
        <family val="2"/>
        <charset val="238"/>
        <scheme val="minor"/>
      </rPr>
      <t xml:space="preserve"> Rámcová dohoda - Servis a kontroly protiexplozních pojistek</t>
    </r>
  </si>
  <si>
    <t xml:space="preserve">Celkem za revize bez DPH </t>
  </si>
  <si>
    <t>Celkem za kontroly jednotlivých typů a počtů protiexplozních pojistek</t>
  </si>
  <si>
    <t>Protego LH/AD 350</t>
  </si>
  <si>
    <t>J474.80/1/P4AD/II Plamenojistka</t>
  </si>
  <si>
    <t>J474.40/P7AE/ Plamenojistka</t>
  </si>
  <si>
    <t>J474.50/1/P4AD Plamenojistka</t>
  </si>
  <si>
    <t>J474.50/1/P7AD/II Plamenojistka</t>
  </si>
  <si>
    <t>J474.80/1/P7AD Plamenojistka</t>
  </si>
  <si>
    <t>J474.80/1/P7AD/II Plamenojistka</t>
  </si>
  <si>
    <t xml:space="preserve">J131.25/2/P4AD/II </t>
  </si>
  <si>
    <t xml:space="preserve">J131.25/2/P7AD/II </t>
  </si>
  <si>
    <t xml:space="preserve">J134.50/2/P7AD/II </t>
  </si>
  <si>
    <t xml:space="preserve">J134.80/2/P7AD </t>
  </si>
  <si>
    <t xml:space="preserve">J134.80/2/P7AD/II </t>
  </si>
  <si>
    <t xml:space="preserve">J161.80/2/P7AD/II </t>
  </si>
  <si>
    <t xml:space="preserve">J320.80 </t>
  </si>
  <si>
    <t xml:space="preserve">J341.50/1/P7AE </t>
  </si>
  <si>
    <t xml:space="preserve">J341.50/1/P7AE/II </t>
  </si>
  <si>
    <t xml:space="preserve">J342.50/P7AE </t>
  </si>
  <si>
    <t>Příloha 2 - Výkaz výměr</t>
  </si>
  <si>
    <t>Protego UB/SF 150</t>
  </si>
  <si>
    <t>Protego DR/ES 200</t>
  </si>
  <si>
    <r>
      <t>BS</t>
    </r>
    <r>
      <rPr>
        <sz val="11"/>
        <rFont val="Arial"/>
        <family val="2"/>
        <charset val="238"/>
      </rPr>
      <t>&amp;</t>
    </r>
    <r>
      <rPr>
        <sz val="11"/>
        <rFont val="Calibri"/>
        <family val="2"/>
        <charset val="238"/>
      </rPr>
      <t>B B933-S/100.1/3x0,5/D4IIAPTS1</t>
    </r>
  </si>
  <si>
    <t xml:space="preserve">KNPA-E-IIA 80 </t>
  </si>
  <si>
    <t>HEFA 320 /80</t>
  </si>
  <si>
    <t>PPV/50 podtlakový ventil</t>
  </si>
  <si>
    <t>PPV/50 přetlakový ventil</t>
  </si>
  <si>
    <t>DTB DN 80 FST GV</t>
  </si>
  <si>
    <t xml:space="preserve">J341.50/1/P4BE/II </t>
  </si>
  <si>
    <t>DK1 V/50 IIA</t>
  </si>
  <si>
    <t xml:space="preserve">PPV/80 </t>
  </si>
  <si>
    <t>přetlakový ventil 7/E/312</t>
  </si>
  <si>
    <t>DK1 V/80 IIA</t>
  </si>
  <si>
    <t>BS&amp;B 937-E/80/1x0,9</t>
  </si>
  <si>
    <t>KID 121 18/E 532</t>
  </si>
  <si>
    <t>KID 80 19/E 532</t>
  </si>
  <si>
    <t>Protego LDA-W-200-IIB3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</si>
</sst>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\ _K_č"/>
  </numFmts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color indexed="12"/>
      <name val="Dutch801 XBd BT"/>
      <family val="1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</font>
    <font>
      <b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165" fontId="2" fillId="0" borderId="20" xfId="0" applyNumberFormat="1" applyFont="1" applyBorder="1" applyAlignment="1" applyProtection="1">
      <alignment horizontal="left"/>
    </xf>
    <xf numFmtId="165" fontId="2" fillId="0" borderId="18" xfId="0" applyNumberFormat="1" applyFont="1" applyBorder="1" applyAlignment="1" applyProtection="1">
      <alignment horizontal="center"/>
    </xf>
    <xf numFmtId="165" fontId="2" fillId="0" borderId="18" xfId="0" applyNumberFormat="1" applyFont="1" applyBorder="1" applyAlignment="1" applyProtection="1">
      <alignment horizontal="left"/>
    </xf>
    <xf numFmtId="1" fontId="2" fillId="0" borderId="18" xfId="0" applyNumberFormat="1" applyFont="1" applyBorder="1" applyAlignment="1" applyProtection="1">
      <alignment horizontal="right"/>
    </xf>
    <xf numFmtId="0" fontId="2" fillId="0" borderId="18" xfId="0" applyFont="1" applyBorder="1" applyAlignment="1" applyProtection="1">
      <alignment horizontal="right"/>
    </xf>
    <xf numFmtId="165" fontId="2" fillId="0" borderId="18" xfId="0" applyNumberFormat="1" applyFont="1" applyBorder="1" applyAlignment="1" applyProtection="1">
      <alignment horizontal="right"/>
    </xf>
    <xf numFmtId="0" fontId="3" fillId="0" borderId="18" xfId="0" applyFont="1" applyBorder="1" applyAlignment="1" applyProtection="1">
      <alignment horizontal="right"/>
    </xf>
    <xf numFmtId="0" fontId="2" fillId="0" borderId="20" xfId="0" applyFont="1" applyBorder="1" applyAlignment="1" applyProtection="1">
      <alignment wrapText="1"/>
    </xf>
    <xf numFmtId="0" fontId="2" fillId="0" borderId="18" xfId="0" applyFont="1" applyBorder="1" applyAlignment="1" applyProtection="1">
      <alignment horizontal="center" wrapText="1"/>
    </xf>
    <xf numFmtId="0" fontId="2" fillId="0" borderId="18" xfId="0" applyFont="1" applyBorder="1" applyAlignment="1" applyProtection="1">
      <alignment wrapText="1"/>
    </xf>
    <xf numFmtId="0" fontId="2" fillId="0" borderId="18" xfId="0" applyFont="1" applyBorder="1" applyProtection="1"/>
    <xf numFmtId="0" fontId="2" fillId="0" borderId="18" xfId="0" applyFont="1" applyBorder="1" applyAlignment="1" applyProtection="1">
      <alignment horizontal="center"/>
    </xf>
    <xf numFmtId="0" fontId="2" fillId="0" borderId="20" xfId="0" applyFont="1" applyBorder="1" applyAlignment="1" applyProtection="1">
      <alignment horizontal="left" wrapText="1"/>
    </xf>
    <xf numFmtId="0" fontId="0" fillId="0" borderId="18" xfId="0" applyBorder="1" applyProtection="1"/>
    <xf numFmtId="3" fontId="5" fillId="0" borderId="18" xfId="0" applyNumberFormat="1" applyFont="1" applyFill="1" applyBorder="1" applyAlignment="1" applyProtection="1">
      <alignment horizontal="center"/>
    </xf>
    <xf numFmtId="0" fontId="0" fillId="0" borderId="18" xfId="0" applyBorder="1" applyAlignment="1" applyProtection="1">
      <alignment horizontal="left" vertical="top"/>
    </xf>
    <xf numFmtId="0" fontId="0" fillId="0" borderId="0" xfId="0" applyAlignment="1" applyProtection="1">
      <alignment horizontal="left"/>
    </xf>
    <xf numFmtId="0" fontId="10" fillId="0" borderId="18" xfId="0" applyFont="1" applyBorder="1" applyAlignment="1" applyProtection="1">
      <alignment wrapText="1"/>
    </xf>
    <xf numFmtId="165" fontId="10" fillId="0" borderId="18" xfId="0" applyNumberFormat="1" applyFont="1" applyBorder="1" applyAlignment="1" applyProtection="1">
      <alignment horizontal="left"/>
    </xf>
    <xf numFmtId="3" fontId="5" fillId="2" borderId="18" xfId="0" applyNumberFormat="1" applyFont="1" applyFill="1" applyBorder="1" applyAlignment="1" applyProtection="1">
      <alignment horizontal="center"/>
      <protection locked="0"/>
    </xf>
    <xf numFmtId="3" fontId="2" fillId="4" borderId="1" xfId="0" applyNumberFormat="1" applyFont="1" applyFill="1" applyBorder="1" applyAlignment="1" applyProtection="1">
      <alignment horizontal="right" wrapText="1"/>
    </xf>
    <xf numFmtId="4" fontId="3" fillId="4" borderId="2" xfId="0" applyNumberFormat="1" applyFont="1" applyFill="1" applyBorder="1" applyAlignment="1" applyProtection="1">
      <alignment wrapText="1"/>
    </xf>
    <xf numFmtId="4" fontId="3" fillId="4" borderId="3" xfId="0" applyNumberFormat="1" applyFont="1" applyFill="1" applyBorder="1" applyAlignment="1" applyProtection="1">
      <alignment wrapText="1"/>
    </xf>
    <xf numFmtId="0" fontId="0" fillId="0" borderId="0" xfId="0" applyProtection="1"/>
    <xf numFmtId="3" fontId="2" fillId="4" borderId="5" xfId="0" applyNumberFormat="1" applyFont="1" applyFill="1" applyBorder="1" applyAlignment="1" applyProtection="1">
      <alignment horizontal="right"/>
    </xf>
    <xf numFmtId="4" fontId="3" fillId="4" borderId="6" xfId="0" applyNumberFormat="1" applyFont="1" applyFill="1" applyBorder="1" applyProtection="1"/>
    <xf numFmtId="4" fontId="3" fillId="4" borderId="7" xfId="0" applyNumberFormat="1" applyFont="1" applyFill="1" applyBorder="1" applyProtection="1"/>
    <xf numFmtId="0" fontId="2" fillId="3" borderId="40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4" fontId="2" fillId="3" borderId="18" xfId="0" applyNumberFormat="1" applyFont="1" applyFill="1" applyBorder="1" applyAlignment="1" applyProtection="1">
      <alignment horizontal="center" vertical="center"/>
    </xf>
    <xf numFmtId="3" fontId="2" fillId="3" borderId="31" xfId="0" applyNumberFormat="1" applyFont="1" applyFill="1" applyBorder="1" applyAlignment="1" applyProtection="1">
      <alignment horizontal="center"/>
    </xf>
    <xf numFmtId="0" fontId="2" fillId="3" borderId="31" xfId="0" applyFont="1" applyFill="1" applyBorder="1" applyAlignment="1" applyProtection="1">
      <alignment horizontal="center"/>
    </xf>
    <xf numFmtId="0" fontId="2" fillId="3" borderId="34" xfId="0" applyFont="1" applyFill="1" applyBorder="1" applyAlignment="1" applyProtection="1">
      <alignment horizontal="center"/>
    </xf>
    <xf numFmtId="3" fontId="3" fillId="3" borderId="34" xfId="0" applyNumberFormat="1" applyFont="1" applyFill="1" applyBorder="1" applyAlignment="1" applyProtection="1">
      <alignment horizontal="center"/>
    </xf>
    <xf numFmtId="3" fontId="2" fillId="3" borderId="34" xfId="0" applyNumberFormat="1" applyFont="1" applyFill="1" applyBorder="1" applyAlignment="1" applyProtection="1">
      <alignment horizontal="center"/>
    </xf>
    <xf numFmtId="0" fontId="2" fillId="3" borderId="35" xfId="0" applyFont="1" applyFill="1" applyBorder="1" applyAlignment="1" applyProtection="1">
      <alignment horizontal="center"/>
    </xf>
    <xf numFmtId="0" fontId="3" fillId="3" borderId="26" xfId="0" applyFont="1" applyFill="1" applyBorder="1" applyAlignment="1" applyProtection="1">
      <alignment horizontal="center" vertical="center"/>
    </xf>
    <xf numFmtId="3" fontId="2" fillId="0" borderId="26" xfId="0" applyNumberFormat="1" applyFont="1" applyBorder="1" applyProtection="1"/>
    <xf numFmtId="4" fontId="3" fillId="0" borderId="18" xfId="0" applyNumberFormat="1" applyFont="1" applyBorder="1" applyProtection="1"/>
    <xf numFmtId="164" fontId="2" fillId="0" borderId="21" xfId="0" applyNumberFormat="1" applyFont="1" applyBorder="1" applyProtection="1"/>
    <xf numFmtId="165" fontId="2" fillId="0" borderId="26" xfId="0" applyNumberFormat="1" applyFont="1" applyBorder="1" applyProtection="1"/>
    <xf numFmtId="0" fontId="9" fillId="0" borderId="25" xfId="0" applyFont="1" applyBorder="1" applyAlignment="1" applyProtection="1">
      <alignment horizontal="center" vertical="center"/>
    </xf>
    <xf numFmtId="164" fontId="2" fillId="0" borderId="41" xfId="0" applyNumberFormat="1" applyFont="1" applyBorder="1" applyProtection="1"/>
    <xf numFmtId="0" fontId="1" fillId="0" borderId="0" xfId="0" applyFont="1" applyProtection="1"/>
    <xf numFmtId="0" fontId="3" fillId="4" borderId="2" xfId="0" applyFont="1" applyFill="1" applyBorder="1" applyAlignment="1" applyProtection="1">
      <alignment wrapText="1"/>
    </xf>
    <xf numFmtId="4" fontId="2" fillId="4" borderId="6" xfId="0" applyNumberFormat="1" applyFont="1" applyFill="1" applyBorder="1" applyProtection="1"/>
    <xf numFmtId="0" fontId="2" fillId="4" borderId="6" xfId="0" applyFont="1" applyFill="1" applyBorder="1" applyProtection="1"/>
    <xf numFmtId="4" fontId="3" fillId="3" borderId="10" xfId="0" applyNumberFormat="1" applyFont="1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/>
    </xf>
    <xf numFmtId="4" fontId="3" fillId="3" borderId="17" xfId="0" applyNumberFormat="1" applyFont="1" applyFill="1" applyBorder="1" applyAlignment="1" applyProtection="1">
      <alignment horizontal="center" vertical="center"/>
    </xf>
    <xf numFmtId="1" fontId="2" fillId="3" borderId="34" xfId="0" applyNumberFormat="1" applyFont="1" applyFill="1" applyBorder="1" applyAlignment="1" applyProtection="1">
      <alignment horizontal="center"/>
    </xf>
    <xf numFmtId="4" fontId="2" fillId="0" borderId="18" xfId="0" applyNumberFormat="1" applyFont="1" applyBorder="1" applyProtection="1"/>
    <xf numFmtId="164" fontId="2" fillId="0" borderId="18" xfId="0" applyNumberFormat="1" applyFont="1" applyBorder="1" applyProtection="1"/>
    <xf numFmtId="4" fontId="3" fillId="2" borderId="18" xfId="0" applyNumberFormat="1" applyFont="1" applyFill="1" applyBorder="1" applyProtection="1"/>
    <xf numFmtId="165" fontId="3" fillId="0" borderId="20" xfId="0" applyNumberFormat="1" applyFont="1" applyBorder="1" applyAlignment="1" applyProtection="1">
      <alignment horizontal="left"/>
    </xf>
    <xf numFmtId="0" fontId="2" fillId="0" borderId="20" xfId="0" applyFont="1" applyBorder="1" applyProtection="1"/>
    <xf numFmtId="0" fontId="3" fillId="0" borderId="20" xfId="0" applyFont="1" applyBorder="1" applyProtection="1"/>
    <xf numFmtId="3" fontId="3" fillId="3" borderId="26" xfId="0" applyNumberFormat="1" applyFont="1" applyFill="1" applyBorder="1" applyAlignment="1" applyProtection="1">
      <alignment horizontal="center" vertical="center"/>
    </xf>
    <xf numFmtId="4" fontId="0" fillId="0" borderId="0" xfId="0" applyNumberFormat="1" applyProtection="1"/>
    <xf numFmtId="3" fontId="2" fillId="0" borderId="40" xfId="0" applyNumberFormat="1" applyFont="1" applyBorder="1" applyProtection="1"/>
    <xf numFmtId="3" fontId="2" fillId="0" borderId="31" xfId="0" applyNumberFormat="1" applyFont="1" applyBorder="1" applyProtection="1"/>
    <xf numFmtId="4" fontId="3" fillId="0" borderId="30" xfId="0" applyNumberFormat="1" applyFont="1" applyBorder="1" applyAlignment="1" applyProtection="1">
      <alignment horizontal="right" vertical="center"/>
    </xf>
    <xf numFmtId="4" fontId="2" fillId="2" borderId="18" xfId="0" applyNumberFormat="1" applyFont="1" applyFill="1" applyBorder="1" applyProtection="1">
      <protection locked="0"/>
    </xf>
    <xf numFmtId="4" fontId="2" fillId="0" borderId="18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3" fontId="2" fillId="3" borderId="40" xfId="0" applyNumberFormat="1" applyFont="1" applyFill="1" applyBorder="1" applyAlignment="1" applyProtection="1">
      <alignment horizontal="center" vertical="center"/>
    </xf>
    <xf numFmtId="3" fontId="2" fillId="3" borderId="25" xfId="0" applyNumberFormat="1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1" fontId="2" fillId="3" borderId="11" xfId="0" applyNumberFormat="1" applyFont="1" applyFill="1" applyBorder="1" applyAlignment="1" applyProtection="1">
      <alignment horizontal="center" vertical="center"/>
    </xf>
    <xf numFmtId="1" fontId="2" fillId="3" borderId="17" xfId="0" applyNumberFormat="1" applyFont="1" applyFill="1" applyBorder="1" applyAlignment="1" applyProtection="1">
      <alignment horizontal="center" vertical="center"/>
    </xf>
    <xf numFmtId="3" fontId="7" fillId="4" borderId="1" xfId="0" applyNumberFormat="1" applyFont="1" applyFill="1" applyBorder="1" applyAlignment="1" applyProtection="1">
      <alignment horizontal="left" wrapText="1"/>
    </xf>
    <xf numFmtId="0" fontId="8" fillId="4" borderId="2" xfId="0" applyFont="1" applyFill="1" applyBorder="1" applyAlignment="1" applyProtection="1">
      <alignment wrapText="1"/>
    </xf>
    <xf numFmtId="0" fontId="6" fillId="4" borderId="2" xfId="0" applyFont="1" applyFill="1" applyBorder="1" applyAlignment="1" applyProtection="1">
      <alignment wrapText="1"/>
    </xf>
    <xf numFmtId="0" fontId="3" fillId="0" borderId="4" xfId="0" applyFont="1" applyBorder="1" applyAlignment="1" applyProtection="1">
      <alignment horizontal="center" wrapText="1"/>
    </xf>
    <xf numFmtId="0" fontId="3" fillId="0" borderId="8" xfId="0" applyFont="1" applyBorder="1" applyAlignment="1" applyProtection="1">
      <alignment horizontal="center" wrapText="1"/>
    </xf>
    <xf numFmtId="3" fontId="2" fillId="4" borderId="5" xfId="0" applyNumberFormat="1" applyFont="1" applyFill="1" applyBorder="1" applyAlignment="1" applyProtection="1">
      <alignment horizontal="left"/>
    </xf>
    <xf numFmtId="0" fontId="2" fillId="4" borderId="6" xfId="0" applyFont="1" applyFill="1" applyBorder="1" applyProtection="1"/>
    <xf numFmtId="0" fontId="6" fillId="4" borderId="6" xfId="0" applyFont="1" applyFill="1" applyBorder="1" applyProtection="1"/>
    <xf numFmtId="0" fontId="2" fillId="3" borderId="15" xfId="0" applyFont="1" applyFill="1" applyBorder="1" applyAlignment="1" applyProtection="1">
      <alignment horizontal="center" vertical="center"/>
    </xf>
    <xf numFmtId="0" fontId="2" fillId="3" borderId="19" xfId="0" applyFont="1" applyFill="1" applyBorder="1" applyAlignment="1" applyProtection="1">
      <alignment horizontal="center" vertical="center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5" fillId="3" borderId="20" xfId="0" applyFont="1" applyFill="1" applyBorder="1" applyAlignment="1" applyProtection="1">
      <alignment horizontal="left"/>
    </xf>
    <xf numFmtId="0" fontId="5" fillId="3" borderId="18" xfId="0" applyFont="1" applyFill="1" applyBorder="1" applyAlignment="1" applyProtection="1">
      <alignment horizontal="left"/>
    </xf>
    <xf numFmtId="0" fontId="5" fillId="3" borderId="21" xfId="0" applyFont="1" applyFill="1" applyBorder="1" applyAlignment="1" applyProtection="1">
      <alignment horizontal="left"/>
    </xf>
    <xf numFmtId="0" fontId="2" fillId="0" borderId="20" xfId="0" applyFont="1" applyBorder="1" applyAlignment="1" applyProtection="1">
      <alignment horizontal="center" wrapText="1"/>
    </xf>
    <xf numFmtId="0" fontId="2" fillId="0" borderId="18" xfId="0" applyFont="1" applyBorder="1" applyAlignment="1" applyProtection="1">
      <alignment horizontal="center" wrapText="1"/>
    </xf>
    <xf numFmtId="0" fontId="2" fillId="0" borderId="21" xfId="0" applyFont="1" applyBorder="1" applyAlignment="1" applyProtection="1">
      <alignment horizontal="center" wrapText="1"/>
    </xf>
    <xf numFmtId="0" fontId="2" fillId="0" borderId="26" xfId="0" applyFont="1" applyBorder="1" applyAlignment="1" applyProtection="1">
      <alignment horizontal="left" wrapText="1"/>
    </xf>
    <xf numFmtId="0" fontId="2" fillId="0" borderId="23" xfId="0" applyFont="1" applyBorder="1" applyAlignment="1" applyProtection="1">
      <alignment horizontal="left" wrapText="1"/>
    </xf>
    <xf numFmtId="0" fontId="2" fillId="0" borderId="24" xfId="0" applyFont="1" applyBorder="1" applyAlignment="1" applyProtection="1">
      <alignment horizontal="left" wrapText="1"/>
    </xf>
    <xf numFmtId="0" fontId="3" fillId="0" borderId="20" xfId="0" applyFont="1" applyBorder="1" applyAlignment="1" applyProtection="1">
      <alignment horizontal="left"/>
    </xf>
    <xf numFmtId="0" fontId="3" fillId="0" borderId="18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left"/>
    </xf>
    <xf numFmtId="0" fontId="2" fillId="0" borderId="23" xfId="0" applyFont="1" applyBorder="1" applyAlignment="1" applyProtection="1">
      <alignment horizontal="left"/>
    </xf>
    <xf numFmtId="0" fontId="2" fillId="0" borderId="24" xfId="0" applyFont="1" applyBorder="1" applyAlignment="1" applyProtection="1">
      <alignment horizontal="left"/>
    </xf>
    <xf numFmtId="4" fontId="2" fillId="0" borderId="38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center"/>
    </xf>
    <xf numFmtId="4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center"/>
    </xf>
    <xf numFmtId="4" fontId="2" fillId="0" borderId="13" xfId="0" applyNumberFormat="1" applyFont="1" applyBorder="1" applyAlignment="1" applyProtection="1">
      <alignment horizontal="center"/>
    </xf>
    <xf numFmtId="4" fontId="2" fillId="0" borderId="14" xfId="0" applyNumberFormat="1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43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3" fontId="2" fillId="0" borderId="4" xfId="0" applyNumberFormat="1" applyFont="1" applyBorder="1" applyAlignment="1" applyProtection="1">
      <alignment horizontal="center"/>
    </xf>
    <xf numFmtId="3" fontId="2" fillId="0" borderId="28" xfId="0" applyNumberFormat="1" applyFont="1" applyBorder="1" applyAlignment="1" applyProtection="1">
      <alignment horizontal="center"/>
    </xf>
    <xf numFmtId="3" fontId="2" fillId="0" borderId="8" xfId="0" applyNumberFormat="1" applyFont="1" applyBorder="1" applyAlignment="1" applyProtection="1">
      <alignment horizontal="center"/>
    </xf>
    <xf numFmtId="3" fontId="3" fillId="2" borderId="4" xfId="0" applyNumberFormat="1" applyFont="1" applyFill="1" applyBorder="1" applyAlignment="1" applyProtection="1">
      <alignment horizontal="center" vertical="center"/>
    </xf>
    <xf numFmtId="3" fontId="3" fillId="2" borderId="8" xfId="0" applyNumberFormat="1" applyFont="1" applyFill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/>
    </xf>
    <xf numFmtId="0" fontId="2" fillId="0" borderId="33" xfId="0" applyFont="1" applyBorder="1" applyAlignment="1" applyProtection="1">
      <alignment horizontal="center"/>
    </xf>
    <xf numFmtId="0" fontId="2" fillId="0" borderId="39" xfId="0" applyFont="1" applyBorder="1" applyAlignment="1" applyProtection="1">
      <alignment horizontal="center"/>
    </xf>
    <xf numFmtId="0" fontId="2" fillId="0" borderId="26" xfId="0" applyFont="1" applyBorder="1" applyAlignment="1" applyProtection="1">
      <alignment horizontal="center"/>
    </xf>
    <xf numFmtId="0" fontId="2" fillId="0" borderId="23" xfId="0" applyFont="1" applyBorder="1" applyAlignment="1" applyProtection="1">
      <alignment horizontal="center"/>
    </xf>
    <xf numFmtId="0" fontId="2" fillId="0" borderId="4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center" wrapText="1"/>
    </xf>
    <xf numFmtId="0" fontId="2" fillId="0" borderId="23" xfId="0" applyFont="1" applyBorder="1" applyAlignment="1" applyProtection="1">
      <alignment horizontal="center" wrapText="1"/>
    </xf>
    <xf numFmtId="0" fontId="2" fillId="0" borderId="24" xfId="0" applyFont="1" applyBorder="1" applyAlignment="1" applyProtection="1">
      <alignment horizontal="center" wrapText="1"/>
    </xf>
    <xf numFmtId="4" fontId="7" fillId="2" borderId="4" xfId="0" applyNumberFormat="1" applyFont="1" applyFill="1" applyBorder="1" applyAlignment="1" applyProtection="1">
      <alignment horizontal="right" vertical="center"/>
    </xf>
    <xf numFmtId="4" fontId="7" fillId="2" borderId="8" xfId="0" applyNumberFormat="1" applyFont="1" applyFill="1" applyBorder="1" applyAlignment="1" applyProtection="1">
      <alignment horizontal="right" vertical="center"/>
    </xf>
    <xf numFmtId="164" fontId="2" fillId="0" borderId="3" xfId="0" applyNumberFormat="1" applyFont="1" applyBorder="1" applyAlignment="1" applyProtection="1">
      <alignment horizontal="center"/>
    </xf>
    <xf numFmtId="164" fontId="2" fillId="0" borderId="27" xfId="0" applyNumberFormat="1" applyFont="1" applyBorder="1" applyAlignment="1" applyProtection="1">
      <alignment horizontal="center"/>
    </xf>
    <xf numFmtId="164" fontId="2" fillId="0" borderId="28" xfId="0" applyNumberFormat="1" applyFont="1" applyBorder="1" applyAlignment="1" applyProtection="1">
      <alignment horizontal="center"/>
    </xf>
    <xf numFmtId="164" fontId="2" fillId="0" borderId="8" xfId="0" applyNumberFormat="1" applyFont="1" applyBorder="1" applyAlignment="1" applyProtection="1">
      <alignment horizontal="center"/>
    </xf>
    <xf numFmtId="165" fontId="2" fillId="0" borderId="40" xfId="0" applyNumberFormat="1" applyFont="1" applyBorder="1" applyAlignment="1" applyProtection="1">
      <alignment horizontal="center"/>
    </xf>
    <xf numFmtId="165" fontId="2" fillId="0" borderId="0" xfId="0" applyNumberFormat="1" applyFont="1" applyAlignment="1" applyProtection="1">
      <alignment horizontal="center"/>
    </xf>
    <xf numFmtId="165" fontId="2" fillId="0" borderId="27" xfId="0" applyNumberFormat="1" applyFont="1" applyBorder="1" applyAlignment="1" applyProtection="1">
      <alignment horizontal="center"/>
    </xf>
    <xf numFmtId="0" fontId="3" fillId="0" borderId="40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5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/>
    </xf>
    <xf numFmtId="0" fontId="7" fillId="2" borderId="1" xfId="0" applyFont="1" applyFill="1" applyBorder="1" applyAlignment="1" applyProtection="1">
      <alignment horizontal="right" vertical="center"/>
    </xf>
    <xf numFmtId="0" fontId="7" fillId="2" borderId="2" xfId="0" applyFont="1" applyFill="1" applyBorder="1" applyAlignment="1" applyProtection="1">
      <alignment horizontal="right" vertical="center"/>
    </xf>
    <xf numFmtId="0" fontId="7" fillId="2" borderId="3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6" xfId="0" applyFont="1" applyFill="1" applyBorder="1" applyAlignment="1" applyProtection="1">
      <alignment horizontal="right" vertical="center"/>
    </xf>
    <xf numFmtId="0" fontId="7" fillId="2" borderId="7" xfId="0" applyFont="1" applyFill="1" applyBorder="1" applyAlignment="1" applyProtection="1">
      <alignment horizontal="right" vertical="center"/>
    </xf>
    <xf numFmtId="4" fontId="3" fillId="3" borderId="11" xfId="0" applyNumberFormat="1" applyFont="1" applyFill="1" applyBorder="1" applyAlignment="1" applyProtection="1">
      <alignment horizontal="center" vertical="center"/>
    </xf>
    <xf numFmtId="4" fontId="3" fillId="3" borderId="17" xfId="0" applyNumberFormat="1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9" fillId="0" borderId="32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/>
    </xf>
    <xf numFmtId="165" fontId="2" fillId="0" borderId="26" xfId="0" applyNumberFormat="1" applyFont="1" applyBorder="1" applyAlignment="1" applyProtection="1">
      <alignment horizontal="center"/>
    </xf>
    <xf numFmtId="165" fontId="2" fillId="0" borderId="23" xfId="0" applyNumberFormat="1" applyFont="1" applyBorder="1" applyAlignment="1" applyProtection="1">
      <alignment horizontal="center"/>
    </xf>
    <xf numFmtId="165" fontId="2" fillId="0" borderId="41" xfId="0" applyNumberFormat="1" applyFont="1" applyBorder="1" applyAlignment="1" applyProtection="1">
      <alignment horizontal="center"/>
    </xf>
    <xf numFmtId="3" fontId="3" fillId="3" borderId="4" xfId="0" applyNumberFormat="1" applyFont="1" applyFill="1" applyBorder="1" applyAlignment="1" applyProtection="1">
      <alignment horizontal="center" vertical="center"/>
    </xf>
    <xf numFmtId="3" fontId="3" fillId="3" borderId="8" xfId="0" applyNumberFormat="1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right" vertical="center"/>
    </xf>
    <xf numFmtId="0" fontId="5" fillId="3" borderId="2" xfId="0" applyFont="1" applyFill="1" applyBorder="1" applyAlignment="1" applyProtection="1">
      <alignment horizontal="right" vertical="center"/>
    </xf>
    <xf numFmtId="0" fontId="5" fillId="3" borderId="5" xfId="0" applyFont="1" applyFill="1" applyBorder="1" applyAlignment="1" applyProtection="1">
      <alignment horizontal="right" vertical="center"/>
    </xf>
    <xf numFmtId="0" fontId="5" fillId="3" borderId="6" xfId="0" applyFont="1" applyFill="1" applyBorder="1" applyAlignment="1" applyProtection="1">
      <alignment horizontal="right" vertical="center"/>
    </xf>
    <xf numFmtId="4" fontId="5" fillId="0" borderId="4" xfId="0" applyNumberFormat="1" applyFont="1" applyBorder="1" applyAlignment="1" applyProtection="1">
      <alignment horizontal="right" vertical="center"/>
    </xf>
    <xf numFmtId="4" fontId="5" fillId="0" borderId="8" xfId="0" applyNumberFormat="1" applyFont="1" applyBorder="1" applyAlignment="1" applyProtection="1">
      <alignment horizontal="right" vertical="center"/>
    </xf>
    <xf numFmtId="165" fontId="9" fillId="0" borderId="32" xfId="0" applyNumberFormat="1" applyFont="1" applyBorder="1" applyAlignment="1" applyProtection="1">
      <alignment horizontal="center" vertical="center"/>
    </xf>
    <xf numFmtId="165" fontId="9" fillId="0" borderId="9" xfId="0" applyNumberFormat="1" applyFont="1" applyBorder="1" applyAlignment="1" applyProtection="1">
      <alignment horizontal="center" vertical="center"/>
    </xf>
    <xf numFmtId="165" fontId="9" fillId="0" borderId="16" xfId="0" applyNumberFormat="1" applyFont="1" applyBorder="1" applyAlignment="1" applyProtection="1">
      <alignment horizontal="center" vertical="center"/>
    </xf>
    <xf numFmtId="0" fontId="9" fillId="0" borderId="16" xfId="0" applyFont="1" applyBorder="1" applyAlignment="1" applyProtection="1">
      <alignment horizontal="center" vertical="center"/>
    </xf>
    <xf numFmtId="0" fontId="9" fillId="0" borderId="26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71565</xdr:colOff>
      <xdr:row>1</xdr:row>
      <xdr:rowOff>33133</xdr:rowOff>
    </xdr:from>
    <xdr:to>
      <xdr:col>15</xdr:col>
      <xdr:colOff>1192695</xdr:colOff>
      <xdr:row>2</xdr:row>
      <xdr:rowOff>164707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857022" y="33133"/>
          <a:ext cx="1121130" cy="3717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71565</xdr:colOff>
      <xdr:row>0</xdr:row>
      <xdr:rowOff>33133</xdr:rowOff>
    </xdr:from>
    <xdr:to>
      <xdr:col>7</xdr:col>
      <xdr:colOff>1162050</xdr:colOff>
      <xdr:row>1</xdr:row>
      <xdr:rowOff>164707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3740" y="33133"/>
          <a:ext cx="1090485" cy="369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"/>
  <sheetViews>
    <sheetView tabSelected="1" topLeftCell="B1" zoomScaleNormal="100" workbookViewId="0">
      <pane ySplit="6" topLeftCell="A58" activePane="bottomLeft" state="frozen"/>
      <selection pane="bottomLeft" activeCell="K61" sqref="K61"/>
    </sheetView>
  </sheetViews>
  <sheetFormatPr defaultColWidth="9.109375" defaultRowHeight="14.4"/>
  <cols>
    <col min="1" max="1" width="3.5546875" style="24" customWidth="1"/>
    <col min="2" max="2" width="80.6640625" style="24" customWidth="1"/>
    <col min="3" max="3" width="11.33203125" style="24" customWidth="1"/>
    <col min="4" max="4" width="67.88671875" style="24" customWidth="1"/>
    <col min="5" max="5" width="15.88671875" style="24" customWidth="1"/>
    <col min="6" max="7" width="9.109375" style="24"/>
    <col min="8" max="8" width="7.109375" style="24" customWidth="1"/>
    <col min="9" max="9" width="6.5546875" style="24" customWidth="1"/>
    <col min="10" max="10" width="6.6640625" style="24" customWidth="1"/>
    <col min="11" max="14" width="10.6640625" style="24" customWidth="1"/>
    <col min="15" max="15" width="15.33203125" style="47" customWidth="1"/>
    <col min="16" max="16" width="18.5546875" style="24" customWidth="1"/>
    <col min="17" max="17" width="9.109375" style="24"/>
    <col min="18" max="18" width="11.88671875" style="24" bestFit="1" customWidth="1"/>
    <col min="19" max="16384" width="9.109375" style="24"/>
  </cols>
  <sheetData>
    <row r="1" spans="1:16" ht="15" thickBot="1">
      <c r="K1" s="24" t="s">
        <v>239</v>
      </c>
    </row>
    <row r="2" spans="1:16" ht="18">
      <c r="A2" s="21"/>
      <c r="B2" s="75" t="s">
        <v>219</v>
      </c>
      <c r="C2" s="76"/>
      <c r="D2" s="76"/>
      <c r="E2" s="76"/>
      <c r="F2" s="76"/>
      <c r="G2" s="77" t="s">
        <v>0</v>
      </c>
      <c r="H2" s="77"/>
      <c r="I2" s="77"/>
      <c r="J2" s="77"/>
      <c r="K2" s="77"/>
      <c r="L2" s="77"/>
      <c r="M2" s="22"/>
      <c r="N2" s="48"/>
      <c r="O2" s="23"/>
      <c r="P2" s="78"/>
    </row>
    <row r="3" spans="1:16" ht="16.2" thickBot="1">
      <c r="A3" s="25"/>
      <c r="B3" s="80" t="s">
        <v>1</v>
      </c>
      <c r="C3" s="81"/>
      <c r="D3" s="81"/>
      <c r="E3" s="81"/>
      <c r="F3" s="81"/>
      <c r="G3" s="82" t="s">
        <v>2</v>
      </c>
      <c r="H3" s="82"/>
      <c r="I3" s="82"/>
      <c r="J3" s="82"/>
      <c r="K3" s="82"/>
      <c r="L3" s="82"/>
      <c r="M3" s="49"/>
      <c r="N3" s="50"/>
      <c r="O3" s="27"/>
      <c r="P3" s="79"/>
    </row>
    <row r="4" spans="1:16">
      <c r="A4" s="69" t="s">
        <v>3</v>
      </c>
      <c r="B4" s="28" t="s">
        <v>4</v>
      </c>
      <c r="C4" s="71" t="s">
        <v>5</v>
      </c>
      <c r="D4" s="29" t="s">
        <v>6</v>
      </c>
      <c r="E4" s="71" t="s">
        <v>7</v>
      </c>
      <c r="F4" s="73" t="s">
        <v>8</v>
      </c>
      <c r="G4" s="73" t="s">
        <v>9</v>
      </c>
      <c r="H4" s="85" t="s">
        <v>10</v>
      </c>
      <c r="I4" s="87" t="s">
        <v>11</v>
      </c>
      <c r="J4" s="87" t="s">
        <v>12</v>
      </c>
      <c r="K4" s="86" t="s">
        <v>13</v>
      </c>
      <c r="L4" s="88"/>
      <c r="M4" s="86" t="s">
        <v>14</v>
      </c>
      <c r="N4" s="88"/>
      <c r="O4" s="51" t="s">
        <v>15</v>
      </c>
      <c r="P4" s="83" t="s">
        <v>16</v>
      </c>
    </row>
    <row r="5" spans="1:16">
      <c r="A5" s="70"/>
      <c r="B5" s="31" t="s">
        <v>17</v>
      </c>
      <c r="C5" s="72"/>
      <c r="D5" s="32" t="s">
        <v>18</v>
      </c>
      <c r="E5" s="72"/>
      <c r="F5" s="74"/>
      <c r="G5" s="74"/>
      <c r="H5" s="86"/>
      <c r="I5" s="72"/>
      <c r="J5" s="72"/>
      <c r="K5" s="33" t="s">
        <v>19</v>
      </c>
      <c r="L5" s="52" t="s">
        <v>20</v>
      </c>
      <c r="M5" s="33" t="s">
        <v>19</v>
      </c>
      <c r="N5" s="52" t="s">
        <v>20</v>
      </c>
      <c r="O5" s="53" t="s">
        <v>21</v>
      </c>
      <c r="P5" s="84"/>
    </row>
    <row r="6" spans="1:16">
      <c r="A6" s="34">
        <v>1</v>
      </c>
      <c r="B6" s="35">
        <v>2</v>
      </c>
      <c r="C6" s="36">
        <v>3</v>
      </c>
      <c r="D6" s="36">
        <v>4</v>
      </c>
      <c r="E6" s="36">
        <v>5</v>
      </c>
      <c r="F6" s="54">
        <v>7</v>
      </c>
      <c r="G6" s="54">
        <v>8</v>
      </c>
      <c r="H6" s="36">
        <v>9</v>
      </c>
      <c r="I6" s="36">
        <v>10</v>
      </c>
      <c r="J6" s="36">
        <v>11</v>
      </c>
      <c r="K6" s="38">
        <v>12</v>
      </c>
      <c r="L6" s="36">
        <v>13</v>
      </c>
      <c r="M6" s="38">
        <v>14</v>
      </c>
      <c r="N6" s="36">
        <v>15</v>
      </c>
      <c r="O6" s="38">
        <v>16</v>
      </c>
      <c r="P6" s="39">
        <v>17</v>
      </c>
    </row>
    <row r="7" spans="1:16" ht="15" customHeight="1">
      <c r="A7" s="40">
        <v>1</v>
      </c>
      <c r="B7" s="89" t="s">
        <v>131</v>
      </c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1"/>
    </row>
    <row r="8" spans="1:16" ht="15" customHeight="1">
      <c r="A8" s="41"/>
      <c r="B8" s="98" t="s">
        <v>27</v>
      </c>
      <c r="C8" s="99"/>
      <c r="D8" s="99"/>
      <c r="E8" s="99"/>
      <c r="F8" s="4"/>
      <c r="G8" s="4"/>
      <c r="H8" s="5"/>
      <c r="I8" s="5"/>
      <c r="J8" s="7"/>
      <c r="K8" s="55"/>
      <c r="L8" s="56"/>
      <c r="M8" s="55"/>
      <c r="N8" s="56"/>
      <c r="O8" s="42"/>
      <c r="P8" s="43"/>
    </row>
    <row r="9" spans="1:16" ht="15" customHeight="1">
      <c r="A9" s="44"/>
      <c r="B9" s="1" t="s">
        <v>113</v>
      </c>
      <c r="C9" s="2" t="s">
        <v>112</v>
      </c>
      <c r="D9" s="3" t="s">
        <v>28</v>
      </c>
      <c r="E9" s="2" t="s">
        <v>29</v>
      </c>
      <c r="F9" s="4">
        <v>25</v>
      </c>
      <c r="G9" s="4">
        <v>10</v>
      </c>
      <c r="H9" s="5">
        <v>1</v>
      </c>
      <c r="I9" s="6" t="s">
        <v>24</v>
      </c>
      <c r="J9" s="7">
        <f t="shared" ref="J9:J23" si="0">SUM(H9:H9)</f>
        <v>1</v>
      </c>
      <c r="K9" s="66"/>
      <c r="L9" s="56">
        <f t="shared" ref="L9:L23" si="1">K9*J9</f>
        <v>0</v>
      </c>
      <c r="M9" s="66"/>
      <c r="N9" s="56">
        <f t="shared" ref="N9:N23" si="2">M9*J9</f>
        <v>0</v>
      </c>
      <c r="O9" s="57">
        <f t="shared" ref="O9:O23" si="3">SUM(N9,L9)</f>
        <v>0</v>
      </c>
      <c r="P9" s="43"/>
    </row>
    <row r="10" spans="1:16" ht="15" customHeight="1">
      <c r="A10" s="44"/>
      <c r="B10" s="1" t="s">
        <v>30</v>
      </c>
      <c r="C10" s="2" t="s">
        <v>112</v>
      </c>
      <c r="D10" s="3" t="s">
        <v>31</v>
      </c>
      <c r="E10" s="2" t="s">
        <v>29</v>
      </c>
      <c r="F10" s="4">
        <v>25</v>
      </c>
      <c r="G10" s="4">
        <v>10</v>
      </c>
      <c r="H10" s="5">
        <v>1</v>
      </c>
      <c r="I10" s="6" t="s">
        <v>24</v>
      </c>
      <c r="J10" s="7">
        <f t="shared" si="0"/>
        <v>1</v>
      </c>
      <c r="K10" s="66"/>
      <c r="L10" s="56">
        <f t="shared" si="1"/>
        <v>0</v>
      </c>
      <c r="M10" s="66"/>
      <c r="N10" s="56">
        <f t="shared" si="2"/>
        <v>0</v>
      </c>
      <c r="O10" s="57">
        <f t="shared" si="3"/>
        <v>0</v>
      </c>
      <c r="P10" s="43"/>
    </row>
    <row r="11" spans="1:16" ht="15" customHeight="1">
      <c r="A11" s="44"/>
      <c r="B11" s="1" t="s">
        <v>113</v>
      </c>
      <c r="C11" s="2" t="s">
        <v>50</v>
      </c>
      <c r="D11" s="3" t="s">
        <v>32</v>
      </c>
      <c r="E11" s="2" t="s">
        <v>29</v>
      </c>
      <c r="F11" s="4">
        <v>50</v>
      </c>
      <c r="G11" s="4">
        <v>10</v>
      </c>
      <c r="H11" s="5">
        <v>1</v>
      </c>
      <c r="I11" s="6" t="s">
        <v>24</v>
      </c>
      <c r="J11" s="7">
        <f t="shared" si="0"/>
        <v>1</v>
      </c>
      <c r="K11" s="66"/>
      <c r="L11" s="56">
        <f t="shared" si="1"/>
        <v>0</v>
      </c>
      <c r="M11" s="66"/>
      <c r="N11" s="56">
        <f t="shared" si="2"/>
        <v>0</v>
      </c>
      <c r="O11" s="57">
        <f t="shared" si="3"/>
        <v>0</v>
      </c>
      <c r="P11" s="43"/>
    </row>
    <row r="12" spans="1:16" ht="15" customHeight="1">
      <c r="A12" s="44"/>
      <c r="B12" s="1" t="s">
        <v>30</v>
      </c>
      <c r="C12" s="2" t="s">
        <v>50</v>
      </c>
      <c r="D12" s="3" t="s">
        <v>33</v>
      </c>
      <c r="E12" s="2" t="s">
        <v>29</v>
      </c>
      <c r="F12" s="4">
        <v>50</v>
      </c>
      <c r="G12" s="4">
        <v>10</v>
      </c>
      <c r="H12" s="5">
        <v>1</v>
      </c>
      <c r="I12" s="6" t="s">
        <v>24</v>
      </c>
      <c r="J12" s="7">
        <f t="shared" si="0"/>
        <v>1</v>
      </c>
      <c r="K12" s="66"/>
      <c r="L12" s="56">
        <f t="shared" si="1"/>
        <v>0</v>
      </c>
      <c r="M12" s="66"/>
      <c r="N12" s="56">
        <f t="shared" si="2"/>
        <v>0</v>
      </c>
      <c r="O12" s="57">
        <f t="shared" si="3"/>
        <v>0</v>
      </c>
      <c r="P12" s="43"/>
    </row>
    <row r="13" spans="1:16" ht="15" customHeight="1">
      <c r="A13" s="44"/>
      <c r="B13" s="1" t="s">
        <v>113</v>
      </c>
      <c r="C13" s="2" t="s">
        <v>50</v>
      </c>
      <c r="D13" s="3" t="s">
        <v>34</v>
      </c>
      <c r="E13" s="2" t="s">
        <v>29</v>
      </c>
      <c r="F13" s="4">
        <v>80</v>
      </c>
      <c r="G13" s="4">
        <v>10</v>
      </c>
      <c r="H13" s="5">
        <v>1</v>
      </c>
      <c r="I13" s="6" t="s">
        <v>24</v>
      </c>
      <c r="J13" s="7">
        <f t="shared" si="0"/>
        <v>1</v>
      </c>
      <c r="K13" s="66"/>
      <c r="L13" s="56">
        <f t="shared" si="1"/>
        <v>0</v>
      </c>
      <c r="M13" s="66"/>
      <c r="N13" s="56">
        <f t="shared" si="2"/>
        <v>0</v>
      </c>
      <c r="O13" s="57">
        <f t="shared" si="3"/>
        <v>0</v>
      </c>
      <c r="P13" s="43"/>
    </row>
    <row r="14" spans="1:16" ht="15" customHeight="1">
      <c r="A14" s="44"/>
      <c r="B14" s="1" t="s">
        <v>114</v>
      </c>
      <c r="C14" s="2" t="s">
        <v>111</v>
      </c>
      <c r="D14" s="3" t="s">
        <v>35</v>
      </c>
      <c r="E14" s="2" t="s">
        <v>36</v>
      </c>
      <c r="F14" s="4">
        <v>50</v>
      </c>
      <c r="G14" s="4">
        <v>10</v>
      </c>
      <c r="H14" s="5">
        <v>1</v>
      </c>
      <c r="I14" s="6" t="s">
        <v>24</v>
      </c>
      <c r="J14" s="7">
        <f t="shared" si="0"/>
        <v>1</v>
      </c>
      <c r="K14" s="66"/>
      <c r="L14" s="56">
        <f t="shared" si="1"/>
        <v>0</v>
      </c>
      <c r="M14" s="66"/>
      <c r="N14" s="56">
        <f t="shared" si="2"/>
        <v>0</v>
      </c>
      <c r="O14" s="57">
        <f t="shared" si="3"/>
        <v>0</v>
      </c>
      <c r="P14" s="43"/>
    </row>
    <row r="15" spans="1:16" ht="15" customHeight="1">
      <c r="A15" s="44"/>
      <c r="B15" s="1" t="s">
        <v>114</v>
      </c>
      <c r="C15" s="2" t="s">
        <v>111</v>
      </c>
      <c r="D15" s="3" t="s">
        <v>37</v>
      </c>
      <c r="E15" s="2" t="s">
        <v>36</v>
      </c>
      <c r="F15" s="4">
        <v>80</v>
      </c>
      <c r="G15" s="4">
        <v>10</v>
      </c>
      <c r="H15" s="5">
        <v>1</v>
      </c>
      <c r="I15" s="6" t="s">
        <v>24</v>
      </c>
      <c r="J15" s="7">
        <f t="shared" si="0"/>
        <v>1</v>
      </c>
      <c r="K15" s="66"/>
      <c r="L15" s="56">
        <f t="shared" si="1"/>
        <v>0</v>
      </c>
      <c r="M15" s="66"/>
      <c r="N15" s="56">
        <f t="shared" si="2"/>
        <v>0</v>
      </c>
      <c r="O15" s="57">
        <f t="shared" si="3"/>
        <v>0</v>
      </c>
      <c r="P15" s="43"/>
    </row>
    <row r="16" spans="1:16" ht="15" customHeight="1">
      <c r="A16" s="44"/>
      <c r="B16" s="1" t="s">
        <v>115</v>
      </c>
      <c r="C16" s="2" t="s">
        <v>112</v>
      </c>
      <c r="D16" s="3" t="s">
        <v>38</v>
      </c>
      <c r="E16" s="2" t="s">
        <v>36</v>
      </c>
      <c r="F16" s="4">
        <v>50</v>
      </c>
      <c r="G16" s="4">
        <v>10</v>
      </c>
      <c r="H16" s="5">
        <v>1</v>
      </c>
      <c r="I16" s="6" t="s">
        <v>24</v>
      </c>
      <c r="J16" s="7">
        <f t="shared" si="0"/>
        <v>1</v>
      </c>
      <c r="K16" s="66"/>
      <c r="L16" s="56">
        <f t="shared" si="1"/>
        <v>0</v>
      </c>
      <c r="M16" s="66"/>
      <c r="N16" s="56">
        <f t="shared" si="2"/>
        <v>0</v>
      </c>
      <c r="O16" s="57">
        <f t="shared" si="3"/>
        <v>0</v>
      </c>
      <c r="P16" s="43"/>
    </row>
    <row r="17" spans="1:16" ht="15" customHeight="1">
      <c r="A17" s="44"/>
      <c r="B17" s="1" t="s">
        <v>39</v>
      </c>
      <c r="C17" s="2" t="s">
        <v>112</v>
      </c>
      <c r="D17" s="3" t="s">
        <v>40</v>
      </c>
      <c r="E17" s="2" t="s">
        <v>36</v>
      </c>
      <c r="F17" s="4">
        <v>50</v>
      </c>
      <c r="G17" s="4">
        <v>10</v>
      </c>
      <c r="H17" s="5">
        <v>1</v>
      </c>
      <c r="I17" s="6" t="s">
        <v>24</v>
      </c>
      <c r="J17" s="7">
        <f t="shared" si="0"/>
        <v>1</v>
      </c>
      <c r="K17" s="66"/>
      <c r="L17" s="56">
        <f t="shared" si="1"/>
        <v>0</v>
      </c>
      <c r="M17" s="66"/>
      <c r="N17" s="56">
        <f t="shared" si="2"/>
        <v>0</v>
      </c>
      <c r="O17" s="57">
        <f t="shared" si="3"/>
        <v>0</v>
      </c>
      <c r="P17" s="43"/>
    </row>
    <row r="18" spans="1:16" ht="15" customHeight="1">
      <c r="A18" s="44"/>
      <c r="B18" s="1" t="s">
        <v>115</v>
      </c>
      <c r="C18" s="2" t="s">
        <v>111</v>
      </c>
      <c r="D18" s="3" t="s">
        <v>41</v>
      </c>
      <c r="E18" s="2" t="s">
        <v>36</v>
      </c>
      <c r="F18" s="4">
        <v>80</v>
      </c>
      <c r="G18" s="4">
        <v>10</v>
      </c>
      <c r="H18" s="5">
        <v>1</v>
      </c>
      <c r="I18" s="6" t="s">
        <v>24</v>
      </c>
      <c r="J18" s="7">
        <f t="shared" si="0"/>
        <v>1</v>
      </c>
      <c r="K18" s="66"/>
      <c r="L18" s="56">
        <f t="shared" si="1"/>
        <v>0</v>
      </c>
      <c r="M18" s="66"/>
      <c r="N18" s="56">
        <f t="shared" si="2"/>
        <v>0</v>
      </c>
      <c r="O18" s="57">
        <f t="shared" si="3"/>
        <v>0</v>
      </c>
      <c r="P18" s="43"/>
    </row>
    <row r="19" spans="1:16" ht="15" customHeight="1">
      <c r="A19" s="44"/>
      <c r="B19" s="1" t="s">
        <v>39</v>
      </c>
      <c r="C19" s="2" t="s">
        <v>111</v>
      </c>
      <c r="D19" s="3" t="s">
        <v>42</v>
      </c>
      <c r="E19" s="2" t="s">
        <v>36</v>
      </c>
      <c r="F19" s="4">
        <v>80</v>
      </c>
      <c r="G19" s="4">
        <v>10</v>
      </c>
      <c r="H19" s="5">
        <v>1</v>
      </c>
      <c r="I19" s="6" t="s">
        <v>24</v>
      </c>
      <c r="J19" s="7">
        <f t="shared" si="0"/>
        <v>1</v>
      </c>
      <c r="K19" s="66"/>
      <c r="L19" s="56">
        <f t="shared" si="1"/>
        <v>0</v>
      </c>
      <c r="M19" s="66"/>
      <c r="N19" s="56">
        <f t="shared" si="2"/>
        <v>0</v>
      </c>
      <c r="O19" s="57">
        <f t="shared" si="3"/>
        <v>0</v>
      </c>
      <c r="P19" s="43"/>
    </row>
    <row r="20" spans="1:16" ht="15" customHeight="1">
      <c r="A20" s="44"/>
      <c r="B20" s="1" t="s">
        <v>115</v>
      </c>
      <c r="C20" s="2" t="s">
        <v>111</v>
      </c>
      <c r="D20" s="3" t="s">
        <v>43</v>
      </c>
      <c r="E20" s="2" t="s">
        <v>36</v>
      </c>
      <c r="F20" s="4">
        <v>100</v>
      </c>
      <c r="G20" s="4">
        <v>10</v>
      </c>
      <c r="H20" s="5">
        <v>1</v>
      </c>
      <c r="I20" s="6" t="s">
        <v>24</v>
      </c>
      <c r="J20" s="7">
        <f t="shared" si="0"/>
        <v>1</v>
      </c>
      <c r="K20" s="66"/>
      <c r="L20" s="56">
        <f t="shared" si="1"/>
        <v>0</v>
      </c>
      <c r="M20" s="66"/>
      <c r="N20" s="56">
        <f t="shared" si="2"/>
        <v>0</v>
      </c>
      <c r="O20" s="57">
        <f t="shared" si="3"/>
        <v>0</v>
      </c>
      <c r="P20" s="43"/>
    </row>
    <row r="21" spans="1:16" ht="15" customHeight="1">
      <c r="A21" s="44"/>
      <c r="B21" s="1" t="s">
        <v>116</v>
      </c>
      <c r="C21" s="2" t="s">
        <v>112</v>
      </c>
      <c r="D21" s="3" t="s">
        <v>44</v>
      </c>
      <c r="E21" s="2" t="s">
        <v>36</v>
      </c>
      <c r="F21" s="4">
        <v>50</v>
      </c>
      <c r="G21" s="4">
        <v>10</v>
      </c>
      <c r="H21" s="5">
        <v>1</v>
      </c>
      <c r="I21" s="6" t="s">
        <v>24</v>
      </c>
      <c r="J21" s="7">
        <f t="shared" si="0"/>
        <v>1</v>
      </c>
      <c r="K21" s="66"/>
      <c r="L21" s="56">
        <f t="shared" si="1"/>
        <v>0</v>
      </c>
      <c r="M21" s="66"/>
      <c r="N21" s="56">
        <f t="shared" si="2"/>
        <v>0</v>
      </c>
      <c r="O21" s="57">
        <f t="shared" si="3"/>
        <v>0</v>
      </c>
      <c r="P21" s="43"/>
    </row>
    <row r="22" spans="1:16" ht="15" customHeight="1">
      <c r="A22" s="44"/>
      <c r="B22" s="1" t="s">
        <v>45</v>
      </c>
      <c r="C22" s="2" t="s">
        <v>112</v>
      </c>
      <c r="D22" s="3" t="s">
        <v>46</v>
      </c>
      <c r="E22" s="2" t="s">
        <v>36</v>
      </c>
      <c r="F22" s="4">
        <v>50</v>
      </c>
      <c r="G22" s="4">
        <v>10</v>
      </c>
      <c r="H22" s="5">
        <v>1</v>
      </c>
      <c r="I22" s="6" t="s">
        <v>24</v>
      </c>
      <c r="J22" s="7">
        <f t="shared" si="0"/>
        <v>1</v>
      </c>
      <c r="K22" s="66"/>
      <c r="L22" s="56">
        <f t="shared" si="1"/>
        <v>0</v>
      </c>
      <c r="M22" s="66"/>
      <c r="N22" s="56">
        <f t="shared" si="2"/>
        <v>0</v>
      </c>
      <c r="O22" s="57">
        <f t="shared" si="3"/>
        <v>0</v>
      </c>
      <c r="P22" s="43"/>
    </row>
    <row r="23" spans="1:16" ht="15" customHeight="1">
      <c r="A23" s="44"/>
      <c r="B23" s="1" t="s">
        <v>116</v>
      </c>
      <c r="C23" s="2" t="s">
        <v>111</v>
      </c>
      <c r="D23" s="3" t="s">
        <v>47</v>
      </c>
      <c r="E23" s="2" t="s">
        <v>36</v>
      </c>
      <c r="F23" s="4">
        <v>100</v>
      </c>
      <c r="G23" s="4">
        <v>10</v>
      </c>
      <c r="H23" s="5">
        <v>1</v>
      </c>
      <c r="I23" s="6" t="s">
        <v>24</v>
      </c>
      <c r="J23" s="7">
        <f t="shared" si="0"/>
        <v>1</v>
      </c>
      <c r="K23" s="66"/>
      <c r="L23" s="56">
        <f t="shared" si="1"/>
        <v>0</v>
      </c>
      <c r="M23" s="66"/>
      <c r="N23" s="56">
        <f t="shared" si="2"/>
        <v>0</v>
      </c>
      <c r="O23" s="57">
        <f t="shared" si="3"/>
        <v>0</v>
      </c>
      <c r="P23" s="43"/>
    </row>
    <row r="24" spans="1:16" ht="15" customHeight="1">
      <c r="A24" s="44"/>
      <c r="B24" s="1"/>
      <c r="C24" s="3"/>
      <c r="D24" s="3"/>
      <c r="E24" s="2"/>
      <c r="F24" s="4"/>
      <c r="G24" s="4"/>
      <c r="H24" s="5"/>
      <c r="I24" s="6"/>
      <c r="J24" s="7"/>
      <c r="K24" s="67"/>
      <c r="L24" s="56"/>
      <c r="M24" s="67"/>
      <c r="N24" s="56"/>
      <c r="O24" s="42"/>
      <c r="P24" s="43"/>
    </row>
    <row r="25" spans="1:16" ht="15" customHeight="1">
      <c r="A25" s="44"/>
      <c r="B25" s="58" t="s">
        <v>48</v>
      </c>
      <c r="C25" s="3"/>
      <c r="D25" s="3"/>
      <c r="E25" s="2"/>
      <c r="F25" s="4"/>
      <c r="G25" s="4"/>
      <c r="H25" s="5"/>
      <c r="I25" s="6"/>
      <c r="J25" s="7"/>
      <c r="K25" s="67"/>
      <c r="L25" s="56"/>
      <c r="M25" s="67"/>
      <c r="N25" s="56"/>
      <c r="O25" s="42"/>
      <c r="P25" s="43"/>
    </row>
    <row r="26" spans="1:16" ht="15" customHeight="1">
      <c r="A26" s="41"/>
      <c r="B26" s="8" t="s">
        <v>49</v>
      </c>
      <c r="C26" s="9" t="s">
        <v>50</v>
      </c>
      <c r="D26" s="10" t="s">
        <v>51</v>
      </c>
      <c r="E26" s="9" t="s">
        <v>52</v>
      </c>
      <c r="F26" s="4">
        <v>150</v>
      </c>
      <c r="G26" s="4">
        <v>10</v>
      </c>
      <c r="H26" s="5">
        <v>1</v>
      </c>
      <c r="I26" s="5" t="s">
        <v>24</v>
      </c>
      <c r="J26" s="7">
        <f t="shared" ref="J26:J50" si="4">SUM(H26:H26)</f>
        <v>1</v>
      </c>
      <c r="K26" s="66"/>
      <c r="L26" s="56">
        <f t="shared" ref="L26:L50" si="5">K26*J26</f>
        <v>0</v>
      </c>
      <c r="M26" s="66"/>
      <c r="N26" s="56">
        <f t="shared" ref="N26:N50" si="6">M26*J26</f>
        <v>0</v>
      </c>
      <c r="O26" s="57">
        <f t="shared" ref="O26" si="7">SUM(N26,L26)</f>
        <v>0</v>
      </c>
      <c r="P26" s="43"/>
    </row>
    <row r="27" spans="1:16" ht="15" customHeight="1">
      <c r="A27" s="41"/>
      <c r="B27" s="8" t="s">
        <v>49</v>
      </c>
      <c r="C27" s="9" t="s">
        <v>50</v>
      </c>
      <c r="D27" s="10" t="s">
        <v>53</v>
      </c>
      <c r="E27" s="9" t="s">
        <v>52</v>
      </c>
      <c r="F27" s="4">
        <v>200</v>
      </c>
      <c r="G27" s="4">
        <v>10</v>
      </c>
      <c r="H27" s="5">
        <v>1</v>
      </c>
      <c r="I27" s="5" t="s">
        <v>24</v>
      </c>
      <c r="J27" s="7">
        <f t="shared" si="4"/>
        <v>1</v>
      </c>
      <c r="K27" s="66"/>
      <c r="L27" s="56">
        <f t="shared" si="5"/>
        <v>0</v>
      </c>
      <c r="M27" s="66"/>
      <c r="N27" s="56">
        <f t="shared" si="6"/>
        <v>0</v>
      </c>
      <c r="O27" s="57">
        <f t="shared" ref="O27:O78" si="8">SUM(N27,L27)</f>
        <v>0</v>
      </c>
      <c r="P27" s="43"/>
    </row>
    <row r="28" spans="1:16" ht="15" customHeight="1">
      <c r="A28" s="41"/>
      <c r="B28" s="8" t="s">
        <v>49</v>
      </c>
      <c r="C28" s="9" t="s">
        <v>50</v>
      </c>
      <c r="D28" s="10" t="s">
        <v>54</v>
      </c>
      <c r="E28" s="9" t="s">
        <v>52</v>
      </c>
      <c r="F28" s="4">
        <v>250</v>
      </c>
      <c r="G28" s="4">
        <v>10</v>
      </c>
      <c r="H28" s="5">
        <v>1</v>
      </c>
      <c r="I28" s="5" t="s">
        <v>24</v>
      </c>
      <c r="J28" s="7">
        <f t="shared" si="4"/>
        <v>1</v>
      </c>
      <c r="K28" s="66"/>
      <c r="L28" s="56">
        <f t="shared" si="5"/>
        <v>0</v>
      </c>
      <c r="M28" s="66"/>
      <c r="N28" s="56">
        <f t="shared" si="6"/>
        <v>0</v>
      </c>
      <c r="O28" s="57">
        <f t="shared" si="8"/>
        <v>0</v>
      </c>
      <c r="P28" s="43"/>
    </row>
    <row r="29" spans="1:16" ht="15" customHeight="1">
      <c r="A29" s="44"/>
      <c r="B29" s="8" t="s">
        <v>55</v>
      </c>
      <c r="C29" s="9" t="s">
        <v>50</v>
      </c>
      <c r="D29" s="3" t="s">
        <v>56</v>
      </c>
      <c r="E29" s="9" t="s">
        <v>52</v>
      </c>
      <c r="F29" s="4">
        <v>150</v>
      </c>
      <c r="G29" s="4">
        <v>10</v>
      </c>
      <c r="H29" s="5">
        <v>1</v>
      </c>
      <c r="I29" s="5" t="s">
        <v>24</v>
      </c>
      <c r="J29" s="7">
        <f t="shared" si="4"/>
        <v>1</v>
      </c>
      <c r="K29" s="66"/>
      <c r="L29" s="56">
        <f t="shared" si="5"/>
        <v>0</v>
      </c>
      <c r="M29" s="66"/>
      <c r="N29" s="56">
        <f t="shared" si="6"/>
        <v>0</v>
      </c>
      <c r="O29" s="57">
        <f t="shared" si="8"/>
        <v>0</v>
      </c>
      <c r="P29" s="43"/>
    </row>
    <row r="30" spans="1:16" ht="15" customHeight="1">
      <c r="A30" s="44"/>
      <c r="B30" s="8" t="s">
        <v>55</v>
      </c>
      <c r="C30" s="9" t="s">
        <v>50</v>
      </c>
      <c r="D30" s="3" t="s">
        <v>57</v>
      </c>
      <c r="E30" s="9" t="s">
        <v>52</v>
      </c>
      <c r="F30" s="4">
        <v>200</v>
      </c>
      <c r="G30" s="4">
        <v>10</v>
      </c>
      <c r="H30" s="5">
        <v>1</v>
      </c>
      <c r="I30" s="5" t="s">
        <v>24</v>
      </c>
      <c r="J30" s="7">
        <f t="shared" si="4"/>
        <v>1</v>
      </c>
      <c r="K30" s="66"/>
      <c r="L30" s="56">
        <f t="shared" si="5"/>
        <v>0</v>
      </c>
      <c r="M30" s="66"/>
      <c r="N30" s="56">
        <f t="shared" si="6"/>
        <v>0</v>
      </c>
      <c r="O30" s="57">
        <f t="shared" si="8"/>
        <v>0</v>
      </c>
      <c r="P30" s="43"/>
    </row>
    <row r="31" spans="1:16" ht="15" customHeight="1">
      <c r="A31" s="44"/>
      <c r="B31" s="8" t="s">
        <v>55</v>
      </c>
      <c r="C31" s="9" t="s">
        <v>50</v>
      </c>
      <c r="D31" s="3" t="s">
        <v>58</v>
      </c>
      <c r="E31" s="9" t="s">
        <v>52</v>
      </c>
      <c r="F31" s="4">
        <v>250</v>
      </c>
      <c r="G31" s="4">
        <v>10</v>
      </c>
      <c r="H31" s="5">
        <v>1</v>
      </c>
      <c r="I31" s="5" t="s">
        <v>24</v>
      </c>
      <c r="J31" s="7">
        <f t="shared" si="4"/>
        <v>1</v>
      </c>
      <c r="K31" s="66"/>
      <c r="L31" s="56">
        <f t="shared" si="5"/>
        <v>0</v>
      </c>
      <c r="M31" s="66"/>
      <c r="N31" s="56">
        <f t="shared" si="6"/>
        <v>0</v>
      </c>
      <c r="O31" s="57">
        <f t="shared" si="8"/>
        <v>0</v>
      </c>
      <c r="P31" s="43"/>
    </row>
    <row r="32" spans="1:16" ht="15" customHeight="1">
      <c r="A32" s="44"/>
      <c r="B32" s="8" t="s">
        <v>117</v>
      </c>
      <c r="C32" s="9" t="s">
        <v>50</v>
      </c>
      <c r="D32" s="3" t="s">
        <v>118</v>
      </c>
      <c r="E32" s="9" t="s">
        <v>52</v>
      </c>
      <c r="F32" s="4">
        <v>150</v>
      </c>
      <c r="G32" s="4">
        <v>10</v>
      </c>
      <c r="H32" s="5">
        <v>1</v>
      </c>
      <c r="I32" s="5" t="s">
        <v>24</v>
      </c>
      <c r="J32" s="7">
        <f t="shared" si="4"/>
        <v>1</v>
      </c>
      <c r="K32" s="66"/>
      <c r="L32" s="56">
        <f t="shared" ref="L32:L34" si="9">K32*J32</f>
        <v>0</v>
      </c>
      <c r="M32" s="66"/>
      <c r="N32" s="56">
        <f t="shared" ref="N32:N34" si="10">M32*J32</f>
        <v>0</v>
      </c>
      <c r="O32" s="57">
        <f t="shared" ref="O32:O34" si="11">SUM(N32,L32)</f>
        <v>0</v>
      </c>
      <c r="P32" s="43"/>
    </row>
    <row r="33" spans="1:16" ht="15" customHeight="1">
      <c r="A33" s="44"/>
      <c r="B33" s="8" t="s">
        <v>117</v>
      </c>
      <c r="C33" s="9" t="s">
        <v>50</v>
      </c>
      <c r="D33" s="3" t="s">
        <v>119</v>
      </c>
      <c r="E33" s="9" t="s">
        <v>52</v>
      </c>
      <c r="F33" s="4">
        <v>200</v>
      </c>
      <c r="G33" s="4">
        <v>10</v>
      </c>
      <c r="H33" s="5">
        <v>1</v>
      </c>
      <c r="I33" s="5" t="s">
        <v>24</v>
      </c>
      <c r="J33" s="7">
        <f t="shared" si="4"/>
        <v>1</v>
      </c>
      <c r="K33" s="66"/>
      <c r="L33" s="56">
        <f t="shared" si="9"/>
        <v>0</v>
      </c>
      <c r="M33" s="66"/>
      <c r="N33" s="56">
        <f t="shared" si="10"/>
        <v>0</v>
      </c>
      <c r="O33" s="57">
        <f t="shared" si="11"/>
        <v>0</v>
      </c>
      <c r="P33" s="43"/>
    </row>
    <row r="34" spans="1:16" ht="15" customHeight="1">
      <c r="A34" s="44"/>
      <c r="B34" s="8" t="s">
        <v>117</v>
      </c>
      <c r="C34" s="9" t="s">
        <v>50</v>
      </c>
      <c r="D34" s="3" t="s">
        <v>120</v>
      </c>
      <c r="E34" s="9" t="s">
        <v>52</v>
      </c>
      <c r="F34" s="4">
        <v>250</v>
      </c>
      <c r="G34" s="4">
        <v>10</v>
      </c>
      <c r="H34" s="5">
        <v>1</v>
      </c>
      <c r="I34" s="5" t="s">
        <v>24</v>
      </c>
      <c r="J34" s="7">
        <f t="shared" si="4"/>
        <v>1</v>
      </c>
      <c r="K34" s="66"/>
      <c r="L34" s="56">
        <f t="shared" si="9"/>
        <v>0</v>
      </c>
      <c r="M34" s="66"/>
      <c r="N34" s="56">
        <f t="shared" si="10"/>
        <v>0</v>
      </c>
      <c r="O34" s="57">
        <f t="shared" si="11"/>
        <v>0</v>
      </c>
      <c r="P34" s="43"/>
    </row>
    <row r="35" spans="1:16" ht="15" customHeight="1">
      <c r="A35" s="44"/>
      <c r="B35" s="8" t="s">
        <v>59</v>
      </c>
      <c r="C35" s="9" t="s">
        <v>50</v>
      </c>
      <c r="D35" s="11" t="s">
        <v>60</v>
      </c>
      <c r="E35" s="9" t="s">
        <v>52</v>
      </c>
      <c r="F35" s="4">
        <v>50</v>
      </c>
      <c r="G35" s="4">
        <v>10</v>
      </c>
      <c r="H35" s="5">
        <v>1</v>
      </c>
      <c r="I35" s="5" t="s">
        <v>24</v>
      </c>
      <c r="J35" s="7">
        <f t="shared" si="4"/>
        <v>1</v>
      </c>
      <c r="K35" s="66"/>
      <c r="L35" s="56">
        <f t="shared" si="5"/>
        <v>0</v>
      </c>
      <c r="M35" s="66"/>
      <c r="N35" s="56">
        <f t="shared" si="6"/>
        <v>0</v>
      </c>
      <c r="O35" s="57">
        <f t="shared" si="8"/>
        <v>0</v>
      </c>
      <c r="P35" s="43"/>
    </row>
    <row r="36" spans="1:16" ht="15" customHeight="1">
      <c r="A36" s="44"/>
      <c r="B36" s="8" t="s">
        <v>59</v>
      </c>
      <c r="C36" s="9" t="s">
        <v>50</v>
      </c>
      <c r="D36" s="11" t="s">
        <v>61</v>
      </c>
      <c r="E36" s="9" t="s">
        <v>52</v>
      </c>
      <c r="F36" s="4">
        <v>80</v>
      </c>
      <c r="G36" s="4">
        <v>10</v>
      </c>
      <c r="H36" s="5">
        <v>1</v>
      </c>
      <c r="I36" s="5" t="s">
        <v>24</v>
      </c>
      <c r="J36" s="7">
        <f t="shared" si="4"/>
        <v>1</v>
      </c>
      <c r="K36" s="66"/>
      <c r="L36" s="56">
        <f t="shared" si="5"/>
        <v>0</v>
      </c>
      <c r="M36" s="66"/>
      <c r="N36" s="56">
        <f t="shared" si="6"/>
        <v>0</v>
      </c>
      <c r="O36" s="57">
        <f t="shared" si="8"/>
        <v>0</v>
      </c>
      <c r="P36" s="43"/>
    </row>
    <row r="37" spans="1:16" ht="15" customHeight="1">
      <c r="A37" s="44"/>
      <c r="B37" s="8" t="s">
        <v>62</v>
      </c>
      <c r="C37" s="9" t="s">
        <v>50</v>
      </c>
      <c r="D37" s="11" t="s">
        <v>63</v>
      </c>
      <c r="E37" s="9" t="s">
        <v>52</v>
      </c>
      <c r="F37" s="4">
        <v>80</v>
      </c>
      <c r="G37" s="4">
        <v>10</v>
      </c>
      <c r="H37" s="5">
        <v>1</v>
      </c>
      <c r="I37" s="5" t="s">
        <v>24</v>
      </c>
      <c r="J37" s="7">
        <f t="shared" si="4"/>
        <v>1</v>
      </c>
      <c r="K37" s="66"/>
      <c r="L37" s="56">
        <f t="shared" si="5"/>
        <v>0</v>
      </c>
      <c r="M37" s="66"/>
      <c r="N37" s="56">
        <f t="shared" si="6"/>
        <v>0</v>
      </c>
      <c r="O37" s="57">
        <f t="shared" si="8"/>
        <v>0</v>
      </c>
      <c r="P37" s="43"/>
    </row>
    <row r="38" spans="1:16" ht="15" customHeight="1">
      <c r="A38" s="44"/>
      <c r="B38" s="8" t="s">
        <v>62</v>
      </c>
      <c r="C38" s="9" t="s">
        <v>50</v>
      </c>
      <c r="D38" s="11" t="s">
        <v>64</v>
      </c>
      <c r="E38" s="9" t="s">
        <v>52</v>
      </c>
      <c r="F38" s="4">
        <v>100</v>
      </c>
      <c r="G38" s="4">
        <v>10</v>
      </c>
      <c r="H38" s="5">
        <v>1</v>
      </c>
      <c r="I38" s="5" t="s">
        <v>24</v>
      </c>
      <c r="J38" s="7">
        <f t="shared" si="4"/>
        <v>1</v>
      </c>
      <c r="K38" s="66"/>
      <c r="L38" s="56">
        <f t="shared" si="5"/>
        <v>0</v>
      </c>
      <c r="M38" s="66"/>
      <c r="N38" s="56">
        <f t="shared" si="6"/>
        <v>0</v>
      </c>
      <c r="O38" s="57">
        <f t="shared" si="8"/>
        <v>0</v>
      </c>
      <c r="P38" s="43"/>
    </row>
    <row r="39" spans="1:16" ht="15" customHeight="1">
      <c r="A39" s="44"/>
      <c r="B39" s="8" t="s">
        <v>62</v>
      </c>
      <c r="C39" s="9" t="s">
        <v>50</v>
      </c>
      <c r="D39" s="11" t="s">
        <v>65</v>
      </c>
      <c r="E39" s="9" t="s">
        <v>52</v>
      </c>
      <c r="F39" s="4">
        <v>150</v>
      </c>
      <c r="G39" s="4">
        <v>10</v>
      </c>
      <c r="H39" s="5">
        <v>1</v>
      </c>
      <c r="I39" s="5" t="s">
        <v>24</v>
      </c>
      <c r="J39" s="7">
        <f t="shared" si="4"/>
        <v>1</v>
      </c>
      <c r="K39" s="66"/>
      <c r="L39" s="56">
        <f t="shared" si="5"/>
        <v>0</v>
      </c>
      <c r="M39" s="66"/>
      <c r="N39" s="56">
        <f t="shared" si="6"/>
        <v>0</v>
      </c>
      <c r="O39" s="57">
        <f t="shared" si="8"/>
        <v>0</v>
      </c>
      <c r="P39" s="43"/>
    </row>
    <row r="40" spans="1:16" ht="15" customHeight="1">
      <c r="A40" s="44"/>
      <c r="B40" s="8" t="s">
        <v>62</v>
      </c>
      <c r="C40" s="9" t="s">
        <v>50</v>
      </c>
      <c r="D40" s="11" t="s">
        <v>66</v>
      </c>
      <c r="E40" s="9" t="s">
        <v>52</v>
      </c>
      <c r="F40" s="4">
        <v>200</v>
      </c>
      <c r="G40" s="4">
        <v>10</v>
      </c>
      <c r="H40" s="5">
        <v>1</v>
      </c>
      <c r="I40" s="5" t="s">
        <v>24</v>
      </c>
      <c r="J40" s="7">
        <f t="shared" si="4"/>
        <v>1</v>
      </c>
      <c r="K40" s="66"/>
      <c r="L40" s="56">
        <f t="shared" si="5"/>
        <v>0</v>
      </c>
      <c r="M40" s="66"/>
      <c r="N40" s="56">
        <f t="shared" si="6"/>
        <v>0</v>
      </c>
      <c r="O40" s="57">
        <f t="shared" si="8"/>
        <v>0</v>
      </c>
      <c r="P40" s="43"/>
    </row>
    <row r="41" spans="1:16" ht="15" customHeight="1">
      <c r="A41" s="44"/>
      <c r="B41" s="8" t="s">
        <v>124</v>
      </c>
      <c r="C41" s="9" t="s">
        <v>50</v>
      </c>
      <c r="D41" s="11" t="s">
        <v>125</v>
      </c>
      <c r="E41" s="9" t="s">
        <v>52</v>
      </c>
      <c r="F41" s="4">
        <v>80</v>
      </c>
      <c r="G41" s="4">
        <v>10</v>
      </c>
      <c r="H41" s="5">
        <v>1</v>
      </c>
      <c r="I41" s="5" t="s">
        <v>24</v>
      </c>
      <c r="J41" s="7">
        <f t="shared" si="4"/>
        <v>1</v>
      </c>
      <c r="K41" s="66"/>
      <c r="L41" s="56">
        <f t="shared" ref="L41:L45" si="12">K41*J41</f>
        <v>0</v>
      </c>
      <c r="M41" s="66"/>
      <c r="N41" s="56">
        <f t="shared" ref="N41:N45" si="13">M41*J41</f>
        <v>0</v>
      </c>
      <c r="O41" s="57">
        <f t="shared" ref="O41:O45" si="14">SUM(N41,L41)</f>
        <v>0</v>
      </c>
      <c r="P41" s="43"/>
    </row>
    <row r="42" spans="1:16" ht="15" customHeight="1">
      <c r="A42" s="44"/>
      <c r="B42" s="8" t="s">
        <v>124</v>
      </c>
      <c r="C42" s="9" t="s">
        <v>50</v>
      </c>
      <c r="D42" s="11" t="s">
        <v>126</v>
      </c>
      <c r="E42" s="9" t="s">
        <v>52</v>
      </c>
      <c r="F42" s="4">
        <v>100</v>
      </c>
      <c r="G42" s="4">
        <v>10</v>
      </c>
      <c r="H42" s="5">
        <v>1</v>
      </c>
      <c r="I42" s="5" t="s">
        <v>24</v>
      </c>
      <c r="J42" s="7">
        <f t="shared" si="4"/>
        <v>1</v>
      </c>
      <c r="K42" s="66"/>
      <c r="L42" s="56">
        <f t="shared" si="12"/>
        <v>0</v>
      </c>
      <c r="M42" s="66"/>
      <c r="N42" s="56">
        <f t="shared" si="13"/>
        <v>0</v>
      </c>
      <c r="O42" s="57">
        <f t="shared" si="14"/>
        <v>0</v>
      </c>
      <c r="P42" s="43"/>
    </row>
    <row r="43" spans="1:16" ht="15" customHeight="1">
      <c r="A43" s="44"/>
      <c r="B43" s="8" t="s">
        <v>124</v>
      </c>
      <c r="C43" s="9" t="s">
        <v>50</v>
      </c>
      <c r="D43" s="11" t="s">
        <v>127</v>
      </c>
      <c r="E43" s="9" t="s">
        <v>52</v>
      </c>
      <c r="F43" s="4">
        <v>125</v>
      </c>
      <c r="G43" s="4">
        <v>10</v>
      </c>
      <c r="H43" s="5">
        <v>1</v>
      </c>
      <c r="I43" s="5" t="s">
        <v>24</v>
      </c>
      <c r="J43" s="7">
        <f t="shared" si="4"/>
        <v>1</v>
      </c>
      <c r="K43" s="66"/>
      <c r="L43" s="56">
        <f t="shared" si="12"/>
        <v>0</v>
      </c>
      <c r="M43" s="66"/>
      <c r="N43" s="56">
        <f t="shared" si="13"/>
        <v>0</v>
      </c>
      <c r="O43" s="57">
        <f t="shared" si="14"/>
        <v>0</v>
      </c>
      <c r="P43" s="43"/>
    </row>
    <row r="44" spans="1:16" ht="15" customHeight="1">
      <c r="A44" s="44"/>
      <c r="B44" s="8" t="s">
        <v>124</v>
      </c>
      <c r="C44" s="9" t="s">
        <v>50</v>
      </c>
      <c r="D44" s="11" t="s">
        <v>128</v>
      </c>
      <c r="E44" s="9" t="s">
        <v>52</v>
      </c>
      <c r="F44" s="4">
        <v>150</v>
      </c>
      <c r="G44" s="4">
        <v>10</v>
      </c>
      <c r="H44" s="5">
        <v>1</v>
      </c>
      <c r="I44" s="5" t="s">
        <v>24</v>
      </c>
      <c r="J44" s="7">
        <f t="shared" si="4"/>
        <v>1</v>
      </c>
      <c r="K44" s="66"/>
      <c r="L44" s="56">
        <f t="shared" si="12"/>
        <v>0</v>
      </c>
      <c r="M44" s="66"/>
      <c r="N44" s="56">
        <f t="shared" si="13"/>
        <v>0</v>
      </c>
      <c r="O44" s="57">
        <f t="shared" si="14"/>
        <v>0</v>
      </c>
      <c r="P44" s="43"/>
    </row>
    <row r="45" spans="1:16" ht="15" customHeight="1">
      <c r="A45" s="44"/>
      <c r="B45" s="8" t="s">
        <v>124</v>
      </c>
      <c r="C45" s="9" t="s">
        <v>50</v>
      </c>
      <c r="D45" s="11" t="s">
        <v>129</v>
      </c>
      <c r="E45" s="9" t="s">
        <v>52</v>
      </c>
      <c r="F45" s="4">
        <v>200</v>
      </c>
      <c r="G45" s="4">
        <v>10</v>
      </c>
      <c r="H45" s="5">
        <v>1</v>
      </c>
      <c r="I45" s="5" t="s">
        <v>24</v>
      </c>
      <c r="J45" s="7">
        <f t="shared" si="4"/>
        <v>1</v>
      </c>
      <c r="K45" s="66"/>
      <c r="L45" s="56">
        <f t="shared" si="12"/>
        <v>0</v>
      </c>
      <c r="M45" s="66"/>
      <c r="N45" s="56">
        <f t="shared" si="13"/>
        <v>0</v>
      </c>
      <c r="O45" s="57">
        <f t="shared" si="14"/>
        <v>0</v>
      </c>
      <c r="P45" s="43"/>
    </row>
    <row r="46" spans="1:16" ht="15" customHeight="1">
      <c r="A46" s="44"/>
      <c r="B46" s="8" t="s">
        <v>67</v>
      </c>
      <c r="C46" s="9" t="s">
        <v>50</v>
      </c>
      <c r="D46" s="11" t="s">
        <v>68</v>
      </c>
      <c r="E46" s="9" t="s">
        <v>52</v>
      </c>
      <c r="F46" s="4">
        <v>80</v>
      </c>
      <c r="G46" s="4">
        <v>10</v>
      </c>
      <c r="H46" s="5">
        <v>1</v>
      </c>
      <c r="I46" s="5" t="s">
        <v>24</v>
      </c>
      <c r="J46" s="7">
        <f t="shared" si="4"/>
        <v>1</v>
      </c>
      <c r="K46" s="66"/>
      <c r="L46" s="56">
        <f t="shared" si="5"/>
        <v>0</v>
      </c>
      <c r="M46" s="66"/>
      <c r="N46" s="56">
        <f t="shared" si="6"/>
        <v>0</v>
      </c>
      <c r="O46" s="57">
        <f t="shared" si="8"/>
        <v>0</v>
      </c>
      <c r="P46" s="43"/>
    </row>
    <row r="47" spans="1:16" ht="15" customHeight="1">
      <c r="A47" s="44"/>
      <c r="B47" s="8" t="s">
        <v>67</v>
      </c>
      <c r="C47" s="9" t="s">
        <v>50</v>
      </c>
      <c r="D47" s="11" t="s">
        <v>69</v>
      </c>
      <c r="E47" s="9" t="s">
        <v>52</v>
      </c>
      <c r="F47" s="4">
        <v>100</v>
      </c>
      <c r="G47" s="4">
        <v>10</v>
      </c>
      <c r="H47" s="5">
        <v>1</v>
      </c>
      <c r="I47" s="5" t="s">
        <v>24</v>
      </c>
      <c r="J47" s="7">
        <f t="shared" si="4"/>
        <v>1</v>
      </c>
      <c r="K47" s="66"/>
      <c r="L47" s="56">
        <f t="shared" si="5"/>
        <v>0</v>
      </c>
      <c r="M47" s="66"/>
      <c r="N47" s="56">
        <f t="shared" si="6"/>
        <v>0</v>
      </c>
      <c r="O47" s="57">
        <f t="shared" si="8"/>
        <v>0</v>
      </c>
      <c r="P47" s="43"/>
    </row>
    <row r="48" spans="1:16" ht="15" customHeight="1">
      <c r="A48" s="44"/>
      <c r="B48" s="8" t="s">
        <v>67</v>
      </c>
      <c r="C48" s="9" t="s">
        <v>50</v>
      </c>
      <c r="D48" s="11" t="s">
        <v>70</v>
      </c>
      <c r="E48" s="9" t="s">
        <v>52</v>
      </c>
      <c r="F48" s="4">
        <v>125</v>
      </c>
      <c r="G48" s="4">
        <v>10</v>
      </c>
      <c r="H48" s="5">
        <v>1</v>
      </c>
      <c r="I48" s="5" t="s">
        <v>24</v>
      </c>
      <c r="J48" s="7">
        <f t="shared" si="4"/>
        <v>1</v>
      </c>
      <c r="K48" s="66"/>
      <c r="L48" s="56">
        <f t="shared" si="5"/>
        <v>0</v>
      </c>
      <c r="M48" s="66"/>
      <c r="N48" s="56">
        <f t="shared" si="6"/>
        <v>0</v>
      </c>
      <c r="O48" s="57">
        <f t="shared" si="8"/>
        <v>0</v>
      </c>
      <c r="P48" s="43"/>
    </row>
    <row r="49" spans="1:16" ht="15" customHeight="1">
      <c r="A49" s="44"/>
      <c r="B49" s="8" t="s">
        <v>67</v>
      </c>
      <c r="C49" s="9" t="s">
        <v>50</v>
      </c>
      <c r="D49" s="11" t="s">
        <v>71</v>
      </c>
      <c r="E49" s="9" t="s">
        <v>52</v>
      </c>
      <c r="F49" s="4">
        <v>150</v>
      </c>
      <c r="G49" s="4">
        <v>10</v>
      </c>
      <c r="H49" s="5">
        <v>1</v>
      </c>
      <c r="I49" s="5" t="s">
        <v>24</v>
      </c>
      <c r="J49" s="7">
        <f t="shared" si="4"/>
        <v>1</v>
      </c>
      <c r="K49" s="66"/>
      <c r="L49" s="56">
        <f t="shared" si="5"/>
        <v>0</v>
      </c>
      <c r="M49" s="66"/>
      <c r="N49" s="56">
        <f t="shared" si="6"/>
        <v>0</v>
      </c>
      <c r="O49" s="57">
        <f t="shared" si="8"/>
        <v>0</v>
      </c>
      <c r="P49" s="43"/>
    </row>
    <row r="50" spans="1:16" ht="15" customHeight="1">
      <c r="A50" s="44"/>
      <c r="B50" s="8" t="s">
        <v>67</v>
      </c>
      <c r="C50" s="9" t="s">
        <v>50</v>
      </c>
      <c r="D50" s="11" t="s">
        <v>72</v>
      </c>
      <c r="E50" s="9" t="s">
        <v>52</v>
      </c>
      <c r="F50" s="4">
        <v>200</v>
      </c>
      <c r="G50" s="4">
        <v>10</v>
      </c>
      <c r="H50" s="5">
        <v>1</v>
      </c>
      <c r="I50" s="5" t="s">
        <v>24</v>
      </c>
      <c r="J50" s="7">
        <f t="shared" si="4"/>
        <v>1</v>
      </c>
      <c r="K50" s="66"/>
      <c r="L50" s="56">
        <f t="shared" si="5"/>
        <v>0</v>
      </c>
      <c r="M50" s="66"/>
      <c r="N50" s="56">
        <f t="shared" si="6"/>
        <v>0</v>
      </c>
      <c r="O50" s="57">
        <f t="shared" si="8"/>
        <v>0</v>
      </c>
      <c r="P50" s="43"/>
    </row>
    <row r="51" spans="1:16" ht="15" customHeight="1">
      <c r="A51" s="44"/>
      <c r="B51" s="59"/>
      <c r="C51" s="11"/>
      <c r="D51" s="11"/>
      <c r="E51" s="12"/>
      <c r="F51" s="4"/>
      <c r="G51" s="4"/>
      <c r="H51" s="5"/>
      <c r="I51" s="5"/>
      <c r="J51" s="5"/>
      <c r="K51" s="67"/>
      <c r="L51" s="56"/>
      <c r="M51" s="67"/>
      <c r="N51" s="56"/>
      <c r="O51" s="42"/>
      <c r="P51" s="43"/>
    </row>
    <row r="52" spans="1:16" ht="15" customHeight="1">
      <c r="A52" s="44"/>
      <c r="B52" s="60" t="s">
        <v>73</v>
      </c>
      <c r="C52" s="11"/>
      <c r="D52" s="11"/>
      <c r="E52" s="12"/>
      <c r="F52" s="4"/>
      <c r="G52" s="4"/>
      <c r="H52" s="5"/>
      <c r="I52" s="5"/>
      <c r="J52" s="5"/>
      <c r="K52" s="67"/>
      <c r="L52" s="56"/>
      <c r="M52" s="67"/>
      <c r="N52" s="56"/>
      <c r="O52" s="42"/>
      <c r="P52" s="43"/>
    </row>
    <row r="53" spans="1:16" ht="15" customHeight="1">
      <c r="A53" s="44"/>
      <c r="B53" s="8" t="s">
        <v>55</v>
      </c>
      <c r="C53" s="12" t="s">
        <v>26</v>
      </c>
      <c r="D53" s="11" t="s">
        <v>74</v>
      </c>
      <c r="E53" s="9" t="s">
        <v>52</v>
      </c>
      <c r="F53" s="4">
        <v>125</v>
      </c>
      <c r="G53" s="4">
        <v>16</v>
      </c>
      <c r="H53" s="5">
        <v>1</v>
      </c>
      <c r="I53" s="5" t="s">
        <v>24</v>
      </c>
      <c r="J53" s="7">
        <f t="shared" ref="J53:J78" si="15">SUM(H53:H53)</f>
        <v>1</v>
      </c>
      <c r="K53" s="66"/>
      <c r="L53" s="56">
        <f t="shared" ref="L53:L78" si="16">K53*J53</f>
        <v>0</v>
      </c>
      <c r="M53" s="66"/>
      <c r="N53" s="56">
        <f t="shared" ref="N53:N78" si="17">M53*J53</f>
        <v>0</v>
      </c>
      <c r="O53" s="57">
        <f t="shared" si="8"/>
        <v>0</v>
      </c>
      <c r="P53" s="43"/>
    </row>
    <row r="54" spans="1:16" ht="15" customHeight="1">
      <c r="A54" s="44"/>
      <c r="B54" s="8" t="s">
        <v>55</v>
      </c>
      <c r="C54" s="12" t="s">
        <v>26</v>
      </c>
      <c r="D54" s="11" t="s">
        <v>75</v>
      </c>
      <c r="E54" s="9" t="s">
        <v>52</v>
      </c>
      <c r="F54" s="4">
        <v>150</v>
      </c>
      <c r="G54" s="4">
        <v>16</v>
      </c>
      <c r="H54" s="5">
        <v>1</v>
      </c>
      <c r="I54" s="5" t="s">
        <v>24</v>
      </c>
      <c r="J54" s="7">
        <f t="shared" si="15"/>
        <v>1</v>
      </c>
      <c r="K54" s="66"/>
      <c r="L54" s="56">
        <f t="shared" si="16"/>
        <v>0</v>
      </c>
      <c r="M54" s="66"/>
      <c r="N54" s="56">
        <f t="shared" si="17"/>
        <v>0</v>
      </c>
      <c r="O54" s="57">
        <f t="shared" si="8"/>
        <v>0</v>
      </c>
      <c r="P54" s="43"/>
    </row>
    <row r="55" spans="1:16" ht="15" customHeight="1">
      <c r="A55" s="44"/>
      <c r="B55" s="8" t="s">
        <v>55</v>
      </c>
      <c r="C55" s="12" t="s">
        <v>26</v>
      </c>
      <c r="D55" s="11" t="s">
        <v>76</v>
      </c>
      <c r="E55" s="9" t="s">
        <v>52</v>
      </c>
      <c r="F55" s="4">
        <v>200</v>
      </c>
      <c r="G55" s="4">
        <v>16</v>
      </c>
      <c r="H55" s="5">
        <v>1</v>
      </c>
      <c r="I55" s="5" t="s">
        <v>24</v>
      </c>
      <c r="J55" s="7">
        <f t="shared" si="15"/>
        <v>1</v>
      </c>
      <c r="K55" s="66"/>
      <c r="L55" s="56">
        <f t="shared" si="16"/>
        <v>0</v>
      </c>
      <c r="M55" s="66"/>
      <c r="N55" s="56">
        <f t="shared" si="17"/>
        <v>0</v>
      </c>
      <c r="O55" s="57">
        <f t="shared" si="8"/>
        <v>0</v>
      </c>
      <c r="P55" s="43"/>
    </row>
    <row r="56" spans="1:16" ht="15" customHeight="1">
      <c r="A56" s="44"/>
      <c r="B56" s="8" t="s">
        <v>117</v>
      </c>
      <c r="C56" s="12" t="s">
        <v>26</v>
      </c>
      <c r="D56" s="11" t="s">
        <v>121</v>
      </c>
      <c r="E56" s="9" t="s">
        <v>52</v>
      </c>
      <c r="F56" s="4">
        <v>125</v>
      </c>
      <c r="G56" s="4">
        <v>16</v>
      </c>
      <c r="H56" s="5">
        <v>1</v>
      </c>
      <c r="I56" s="5" t="s">
        <v>24</v>
      </c>
      <c r="J56" s="7">
        <f t="shared" si="15"/>
        <v>1</v>
      </c>
      <c r="K56" s="66"/>
      <c r="L56" s="56">
        <f t="shared" ref="L56:L58" si="18">K56*J56</f>
        <v>0</v>
      </c>
      <c r="M56" s="66"/>
      <c r="N56" s="56">
        <f t="shared" ref="N56:N58" si="19">M56*J56</f>
        <v>0</v>
      </c>
      <c r="O56" s="57">
        <f t="shared" ref="O56:O58" si="20">SUM(N56,L56)</f>
        <v>0</v>
      </c>
      <c r="P56" s="43"/>
    </row>
    <row r="57" spans="1:16" ht="15" customHeight="1">
      <c r="A57" s="44"/>
      <c r="B57" s="8" t="s">
        <v>117</v>
      </c>
      <c r="C57" s="12" t="s">
        <v>26</v>
      </c>
      <c r="D57" s="11" t="s">
        <v>122</v>
      </c>
      <c r="E57" s="9" t="s">
        <v>52</v>
      </c>
      <c r="F57" s="4">
        <v>150</v>
      </c>
      <c r="G57" s="4">
        <v>16</v>
      </c>
      <c r="H57" s="5">
        <v>1</v>
      </c>
      <c r="I57" s="5" t="s">
        <v>24</v>
      </c>
      <c r="J57" s="7">
        <f t="shared" si="15"/>
        <v>1</v>
      </c>
      <c r="K57" s="66"/>
      <c r="L57" s="56">
        <f t="shared" si="18"/>
        <v>0</v>
      </c>
      <c r="M57" s="66"/>
      <c r="N57" s="56">
        <f t="shared" si="19"/>
        <v>0</v>
      </c>
      <c r="O57" s="57">
        <f t="shared" si="20"/>
        <v>0</v>
      </c>
      <c r="P57" s="43"/>
    </row>
    <row r="58" spans="1:16" ht="15" customHeight="1">
      <c r="A58" s="44"/>
      <c r="B58" s="8" t="s">
        <v>117</v>
      </c>
      <c r="C58" s="12" t="s">
        <v>26</v>
      </c>
      <c r="D58" s="11" t="s">
        <v>123</v>
      </c>
      <c r="E58" s="9" t="s">
        <v>52</v>
      </c>
      <c r="F58" s="4">
        <v>200</v>
      </c>
      <c r="G58" s="4">
        <v>16</v>
      </c>
      <c r="H58" s="5">
        <v>1</v>
      </c>
      <c r="I58" s="5" t="s">
        <v>24</v>
      </c>
      <c r="J58" s="7">
        <f t="shared" si="15"/>
        <v>1</v>
      </c>
      <c r="K58" s="66"/>
      <c r="L58" s="56">
        <f t="shared" si="18"/>
        <v>0</v>
      </c>
      <c r="M58" s="66"/>
      <c r="N58" s="56">
        <f t="shared" si="19"/>
        <v>0</v>
      </c>
      <c r="O58" s="57">
        <f t="shared" si="20"/>
        <v>0</v>
      </c>
      <c r="P58" s="43"/>
    </row>
    <row r="59" spans="1:16" ht="15" customHeight="1">
      <c r="A59" s="44"/>
      <c r="B59" s="8" t="s">
        <v>107</v>
      </c>
      <c r="C59" s="12" t="s">
        <v>26</v>
      </c>
      <c r="D59" s="11" t="s">
        <v>108</v>
      </c>
      <c r="E59" s="9" t="s">
        <v>52</v>
      </c>
      <c r="F59" s="4">
        <v>150</v>
      </c>
      <c r="G59" s="4">
        <v>16</v>
      </c>
      <c r="H59" s="5">
        <v>1</v>
      </c>
      <c r="I59" s="5" t="s">
        <v>24</v>
      </c>
      <c r="J59" s="7">
        <f t="shared" si="15"/>
        <v>1</v>
      </c>
      <c r="K59" s="66"/>
      <c r="L59" s="56">
        <f t="shared" ref="L59:L61" si="21">K59*J59</f>
        <v>0</v>
      </c>
      <c r="M59" s="66"/>
      <c r="N59" s="56">
        <f t="shared" ref="N59:N61" si="22">M59*J59</f>
        <v>0</v>
      </c>
      <c r="O59" s="57">
        <f t="shared" ref="O59:O61" si="23">SUM(N59,L59)</f>
        <v>0</v>
      </c>
      <c r="P59" s="43"/>
    </row>
    <row r="60" spans="1:16" ht="15" customHeight="1">
      <c r="A60" s="44"/>
      <c r="B60" s="8" t="s">
        <v>107</v>
      </c>
      <c r="C60" s="12" t="s">
        <v>26</v>
      </c>
      <c r="D60" s="11" t="s">
        <v>109</v>
      </c>
      <c r="E60" s="9" t="s">
        <v>52</v>
      </c>
      <c r="F60" s="4">
        <v>200</v>
      </c>
      <c r="G60" s="4">
        <v>16</v>
      </c>
      <c r="H60" s="5">
        <v>1</v>
      </c>
      <c r="I60" s="5" t="s">
        <v>24</v>
      </c>
      <c r="J60" s="7">
        <f t="shared" si="15"/>
        <v>1</v>
      </c>
      <c r="K60" s="66"/>
      <c r="L60" s="56">
        <f t="shared" si="21"/>
        <v>0</v>
      </c>
      <c r="M60" s="66"/>
      <c r="N60" s="56">
        <f t="shared" si="22"/>
        <v>0</v>
      </c>
      <c r="O60" s="57">
        <f t="shared" si="23"/>
        <v>0</v>
      </c>
      <c r="P60" s="43"/>
    </row>
    <row r="61" spans="1:16" ht="15" customHeight="1">
      <c r="A61" s="44"/>
      <c r="B61" s="8" t="s">
        <v>107</v>
      </c>
      <c r="C61" s="12" t="s">
        <v>26</v>
      </c>
      <c r="D61" s="11" t="s">
        <v>110</v>
      </c>
      <c r="E61" s="9" t="s">
        <v>52</v>
      </c>
      <c r="F61" s="4">
        <v>250</v>
      </c>
      <c r="G61" s="4">
        <v>16</v>
      </c>
      <c r="H61" s="5">
        <v>1</v>
      </c>
      <c r="I61" s="5" t="s">
        <v>24</v>
      </c>
      <c r="J61" s="7">
        <f t="shared" si="15"/>
        <v>1</v>
      </c>
      <c r="K61" s="66"/>
      <c r="L61" s="56">
        <f t="shared" si="21"/>
        <v>0</v>
      </c>
      <c r="M61" s="66"/>
      <c r="N61" s="56">
        <f t="shared" si="22"/>
        <v>0</v>
      </c>
      <c r="O61" s="57">
        <f t="shared" si="23"/>
        <v>0</v>
      </c>
      <c r="P61" s="43"/>
    </row>
    <row r="62" spans="1:16" ht="15" customHeight="1">
      <c r="A62" s="44"/>
      <c r="B62" s="8" t="s">
        <v>77</v>
      </c>
      <c r="C62" s="12" t="s">
        <v>26</v>
      </c>
      <c r="D62" s="11" t="s">
        <v>78</v>
      </c>
      <c r="E62" s="9" t="s">
        <v>52</v>
      </c>
      <c r="F62" s="4">
        <v>80</v>
      </c>
      <c r="G62" s="4">
        <v>16</v>
      </c>
      <c r="H62" s="5">
        <v>1</v>
      </c>
      <c r="I62" s="5" t="s">
        <v>24</v>
      </c>
      <c r="J62" s="7">
        <f t="shared" si="15"/>
        <v>1</v>
      </c>
      <c r="K62" s="66"/>
      <c r="L62" s="56">
        <f t="shared" si="16"/>
        <v>0</v>
      </c>
      <c r="M62" s="66"/>
      <c r="N62" s="56">
        <f t="shared" si="17"/>
        <v>0</v>
      </c>
      <c r="O62" s="57">
        <f t="shared" si="8"/>
        <v>0</v>
      </c>
      <c r="P62" s="43"/>
    </row>
    <row r="63" spans="1:16" ht="15" customHeight="1">
      <c r="A63" s="44"/>
      <c r="B63" s="8" t="s">
        <v>77</v>
      </c>
      <c r="C63" s="12" t="s">
        <v>26</v>
      </c>
      <c r="D63" s="11" t="s">
        <v>79</v>
      </c>
      <c r="E63" s="9" t="s">
        <v>52</v>
      </c>
      <c r="F63" s="4">
        <v>100</v>
      </c>
      <c r="G63" s="4">
        <v>16</v>
      </c>
      <c r="H63" s="5">
        <v>1</v>
      </c>
      <c r="I63" s="5" t="s">
        <v>24</v>
      </c>
      <c r="J63" s="7">
        <f t="shared" si="15"/>
        <v>1</v>
      </c>
      <c r="K63" s="66"/>
      <c r="L63" s="56">
        <f t="shared" si="16"/>
        <v>0</v>
      </c>
      <c r="M63" s="66"/>
      <c r="N63" s="56">
        <f t="shared" si="17"/>
        <v>0</v>
      </c>
      <c r="O63" s="57">
        <f t="shared" si="8"/>
        <v>0</v>
      </c>
      <c r="P63" s="43"/>
    </row>
    <row r="64" spans="1:16" ht="15" customHeight="1">
      <c r="A64" s="44"/>
      <c r="B64" s="8" t="s">
        <v>80</v>
      </c>
      <c r="C64" s="12" t="s">
        <v>26</v>
      </c>
      <c r="D64" s="11" t="s">
        <v>81</v>
      </c>
      <c r="E64" s="9" t="s">
        <v>52</v>
      </c>
      <c r="F64" s="4">
        <v>80</v>
      </c>
      <c r="G64" s="4">
        <v>16</v>
      </c>
      <c r="H64" s="5">
        <v>1</v>
      </c>
      <c r="I64" s="5" t="s">
        <v>24</v>
      </c>
      <c r="J64" s="7">
        <f t="shared" si="15"/>
        <v>1</v>
      </c>
      <c r="K64" s="66"/>
      <c r="L64" s="56">
        <f t="shared" si="16"/>
        <v>0</v>
      </c>
      <c r="M64" s="66"/>
      <c r="N64" s="56">
        <f t="shared" si="17"/>
        <v>0</v>
      </c>
      <c r="O64" s="57">
        <f t="shared" si="8"/>
        <v>0</v>
      </c>
      <c r="P64" s="43"/>
    </row>
    <row r="65" spans="1:16" ht="15" customHeight="1">
      <c r="A65" s="44"/>
      <c r="B65" s="8" t="s">
        <v>80</v>
      </c>
      <c r="C65" s="12" t="s">
        <v>26</v>
      </c>
      <c r="D65" s="11" t="s">
        <v>82</v>
      </c>
      <c r="E65" s="9" t="s">
        <v>52</v>
      </c>
      <c r="F65" s="4">
        <v>100</v>
      </c>
      <c r="G65" s="4">
        <v>16</v>
      </c>
      <c r="H65" s="5">
        <v>1</v>
      </c>
      <c r="I65" s="5" t="s">
        <v>24</v>
      </c>
      <c r="J65" s="7">
        <f t="shared" si="15"/>
        <v>1</v>
      </c>
      <c r="K65" s="66"/>
      <c r="L65" s="56">
        <f t="shared" si="16"/>
        <v>0</v>
      </c>
      <c r="M65" s="66"/>
      <c r="N65" s="56">
        <f t="shared" si="17"/>
        <v>0</v>
      </c>
      <c r="O65" s="57">
        <f t="shared" si="8"/>
        <v>0</v>
      </c>
      <c r="P65" s="43"/>
    </row>
    <row r="66" spans="1:16" ht="15" customHeight="1">
      <c r="A66" s="44"/>
      <c r="B66" s="8" t="s">
        <v>80</v>
      </c>
      <c r="C66" s="12" t="s">
        <v>26</v>
      </c>
      <c r="D66" s="11" t="s">
        <v>83</v>
      </c>
      <c r="E66" s="9" t="s">
        <v>52</v>
      </c>
      <c r="F66" s="4">
        <v>125</v>
      </c>
      <c r="G66" s="4">
        <v>16</v>
      </c>
      <c r="H66" s="5">
        <v>1</v>
      </c>
      <c r="I66" s="5" t="s">
        <v>24</v>
      </c>
      <c r="J66" s="7">
        <f t="shared" si="15"/>
        <v>1</v>
      </c>
      <c r="K66" s="66"/>
      <c r="L66" s="56">
        <f t="shared" si="16"/>
        <v>0</v>
      </c>
      <c r="M66" s="66"/>
      <c r="N66" s="56">
        <f t="shared" si="17"/>
        <v>0</v>
      </c>
      <c r="O66" s="57">
        <f t="shared" si="8"/>
        <v>0</v>
      </c>
      <c r="P66" s="43"/>
    </row>
    <row r="67" spans="1:16" ht="15" customHeight="1">
      <c r="A67" s="44"/>
      <c r="B67" s="8" t="s">
        <v>80</v>
      </c>
      <c r="C67" s="12" t="s">
        <v>26</v>
      </c>
      <c r="D67" s="11" t="s">
        <v>84</v>
      </c>
      <c r="E67" s="9" t="s">
        <v>52</v>
      </c>
      <c r="F67" s="4">
        <v>150</v>
      </c>
      <c r="G67" s="4">
        <v>16</v>
      </c>
      <c r="H67" s="5">
        <v>1</v>
      </c>
      <c r="I67" s="5" t="s">
        <v>24</v>
      </c>
      <c r="J67" s="7">
        <f t="shared" si="15"/>
        <v>1</v>
      </c>
      <c r="K67" s="66"/>
      <c r="L67" s="56">
        <f t="shared" si="16"/>
        <v>0</v>
      </c>
      <c r="M67" s="66"/>
      <c r="N67" s="56">
        <f t="shared" si="17"/>
        <v>0</v>
      </c>
      <c r="O67" s="57">
        <f t="shared" si="8"/>
        <v>0</v>
      </c>
      <c r="P67" s="43"/>
    </row>
    <row r="68" spans="1:16" ht="15" customHeight="1">
      <c r="A68" s="44"/>
      <c r="B68" s="8" t="s">
        <v>80</v>
      </c>
      <c r="C68" s="12" t="s">
        <v>26</v>
      </c>
      <c r="D68" s="11" t="s">
        <v>85</v>
      </c>
      <c r="E68" s="9" t="s">
        <v>52</v>
      </c>
      <c r="F68" s="4">
        <v>200</v>
      </c>
      <c r="G68" s="4">
        <v>16</v>
      </c>
      <c r="H68" s="5">
        <v>1</v>
      </c>
      <c r="I68" s="5" t="s">
        <v>24</v>
      </c>
      <c r="J68" s="7">
        <f t="shared" si="15"/>
        <v>1</v>
      </c>
      <c r="K68" s="66"/>
      <c r="L68" s="56">
        <f t="shared" si="16"/>
        <v>0</v>
      </c>
      <c r="M68" s="66"/>
      <c r="N68" s="56">
        <f t="shared" si="17"/>
        <v>0</v>
      </c>
      <c r="O68" s="57">
        <f t="shared" si="8"/>
        <v>0</v>
      </c>
      <c r="P68" s="43"/>
    </row>
    <row r="69" spans="1:16" ht="15" customHeight="1">
      <c r="A69" s="44"/>
      <c r="B69" s="8" t="s">
        <v>86</v>
      </c>
      <c r="C69" s="12" t="s">
        <v>26</v>
      </c>
      <c r="D69" s="11" t="s">
        <v>87</v>
      </c>
      <c r="E69" s="9" t="s">
        <v>52</v>
      </c>
      <c r="F69" s="4">
        <v>80</v>
      </c>
      <c r="G69" s="4">
        <v>16</v>
      </c>
      <c r="H69" s="5">
        <v>1</v>
      </c>
      <c r="I69" s="5" t="s">
        <v>24</v>
      </c>
      <c r="J69" s="7">
        <f t="shared" si="15"/>
        <v>1</v>
      </c>
      <c r="K69" s="66"/>
      <c r="L69" s="56">
        <f t="shared" si="16"/>
        <v>0</v>
      </c>
      <c r="M69" s="66"/>
      <c r="N69" s="56">
        <f t="shared" si="17"/>
        <v>0</v>
      </c>
      <c r="O69" s="57">
        <f t="shared" si="8"/>
        <v>0</v>
      </c>
      <c r="P69" s="43"/>
    </row>
    <row r="70" spans="1:16" ht="15" customHeight="1">
      <c r="A70" s="44"/>
      <c r="B70" s="8" t="s">
        <v>86</v>
      </c>
      <c r="C70" s="12" t="s">
        <v>26</v>
      </c>
      <c r="D70" s="11" t="s">
        <v>88</v>
      </c>
      <c r="E70" s="9" t="s">
        <v>52</v>
      </c>
      <c r="F70" s="4">
        <v>100</v>
      </c>
      <c r="G70" s="4">
        <v>16</v>
      </c>
      <c r="H70" s="5">
        <v>1</v>
      </c>
      <c r="I70" s="5" t="s">
        <v>24</v>
      </c>
      <c r="J70" s="7">
        <f t="shared" si="15"/>
        <v>1</v>
      </c>
      <c r="K70" s="66"/>
      <c r="L70" s="56">
        <f t="shared" si="16"/>
        <v>0</v>
      </c>
      <c r="M70" s="66"/>
      <c r="N70" s="56">
        <f t="shared" si="17"/>
        <v>0</v>
      </c>
      <c r="O70" s="57">
        <f t="shared" si="8"/>
        <v>0</v>
      </c>
      <c r="P70" s="43"/>
    </row>
    <row r="71" spans="1:16" ht="24" customHeight="1">
      <c r="A71" s="44"/>
      <c r="B71" s="13" t="s">
        <v>89</v>
      </c>
      <c r="C71" s="12" t="s">
        <v>26</v>
      </c>
      <c r="D71" s="11" t="s">
        <v>90</v>
      </c>
      <c r="E71" s="9" t="s">
        <v>52</v>
      </c>
      <c r="F71" s="4">
        <v>100</v>
      </c>
      <c r="G71" s="4">
        <v>16</v>
      </c>
      <c r="H71" s="5">
        <v>1</v>
      </c>
      <c r="I71" s="5" t="s">
        <v>24</v>
      </c>
      <c r="J71" s="7">
        <v>1</v>
      </c>
      <c r="K71" s="66"/>
      <c r="L71" s="56">
        <f t="shared" si="16"/>
        <v>0</v>
      </c>
      <c r="M71" s="66"/>
      <c r="N71" s="56">
        <f t="shared" si="17"/>
        <v>0</v>
      </c>
      <c r="O71" s="57">
        <f t="shared" si="8"/>
        <v>0</v>
      </c>
      <c r="P71" s="43"/>
    </row>
    <row r="72" spans="1:16" ht="23.25" customHeight="1">
      <c r="A72" s="44"/>
      <c r="B72" s="8" t="s">
        <v>89</v>
      </c>
      <c r="C72" s="12" t="s">
        <v>26</v>
      </c>
      <c r="D72" s="11" t="s">
        <v>91</v>
      </c>
      <c r="E72" s="9" t="s">
        <v>52</v>
      </c>
      <c r="F72" s="4">
        <v>150</v>
      </c>
      <c r="G72" s="4">
        <v>16</v>
      </c>
      <c r="H72" s="5">
        <v>1</v>
      </c>
      <c r="I72" s="5" t="s">
        <v>24</v>
      </c>
      <c r="J72" s="7">
        <f t="shared" si="15"/>
        <v>1</v>
      </c>
      <c r="K72" s="66"/>
      <c r="L72" s="56">
        <f t="shared" si="16"/>
        <v>0</v>
      </c>
      <c r="M72" s="66"/>
      <c r="N72" s="56">
        <f t="shared" si="17"/>
        <v>0</v>
      </c>
      <c r="O72" s="57">
        <f t="shared" si="8"/>
        <v>0</v>
      </c>
      <c r="P72" s="43"/>
    </row>
    <row r="73" spans="1:16" ht="15" customHeight="1">
      <c r="A73" s="44"/>
      <c r="B73" s="8" t="s">
        <v>92</v>
      </c>
      <c r="C73" s="12" t="s">
        <v>26</v>
      </c>
      <c r="D73" s="11" t="s">
        <v>93</v>
      </c>
      <c r="E73" s="9" t="s">
        <v>52</v>
      </c>
      <c r="F73" s="4">
        <v>100</v>
      </c>
      <c r="G73" s="4">
        <v>16</v>
      </c>
      <c r="H73" s="5">
        <v>1</v>
      </c>
      <c r="I73" s="5" t="s">
        <v>24</v>
      </c>
      <c r="J73" s="7">
        <f t="shared" si="15"/>
        <v>1</v>
      </c>
      <c r="K73" s="66"/>
      <c r="L73" s="56">
        <f t="shared" si="16"/>
        <v>0</v>
      </c>
      <c r="M73" s="66"/>
      <c r="N73" s="56">
        <f t="shared" si="17"/>
        <v>0</v>
      </c>
      <c r="O73" s="57">
        <f t="shared" si="8"/>
        <v>0</v>
      </c>
      <c r="P73" s="43"/>
    </row>
    <row r="74" spans="1:16" ht="15" customHeight="1">
      <c r="A74" s="44"/>
      <c r="B74" s="8" t="s">
        <v>92</v>
      </c>
      <c r="C74" s="12" t="s">
        <v>26</v>
      </c>
      <c r="D74" s="11" t="s">
        <v>94</v>
      </c>
      <c r="E74" s="9" t="s">
        <v>52</v>
      </c>
      <c r="F74" s="4">
        <v>150</v>
      </c>
      <c r="G74" s="4">
        <v>16</v>
      </c>
      <c r="H74" s="5">
        <v>1</v>
      </c>
      <c r="I74" s="5" t="s">
        <v>24</v>
      </c>
      <c r="J74" s="7">
        <f t="shared" si="15"/>
        <v>1</v>
      </c>
      <c r="K74" s="66"/>
      <c r="L74" s="56">
        <f t="shared" si="16"/>
        <v>0</v>
      </c>
      <c r="M74" s="66"/>
      <c r="N74" s="56">
        <f t="shared" si="17"/>
        <v>0</v>
      </c>
      <c r="O74" s="57">
        <f t="shared" si="8"/>
        <v>0</v>
      </c>
      <c r="P74" s="43"/>
    </row>
    <row r="75" spans="1:16" ht="15" customHeight="1">
      <c r="A75" s="44"/>
      <c r="B75" s="8" t="s">
        <v>92</v>
      </c>
      <c r="C75" s="12" t="s">
        <v>26</v>
      </c>
      <c r="D75" s="11" t="s">
        <v>95</v>
      </c>
      <c r="E75" s="9" t="s">
        <v>52</v>
      </c>
      <c r="F75" s="4">
        <v>200</v>
      </c>
      <c r="G75" s="4">
        <v>16</v>
      </c>
      <c r="H75" s="5">
        <v>1</v>
      </c>
      <c r="I75" s="5" t="s">
        <v>24</v>
      </c>
      <c r="J75" s="7">
        <f t="shared" si="15"/>
        <v>1</v>
      </c>
      <c r="K75" s="66"/>
      <c r="L75" s="56">
        <f t="shared" si="16"/>
        <v>0</v>
      </c>
      <c r="M75" s="66"/>
      <c r="N75" s="56">
        <f t="shared" si="17"/>
        <v>0</v>
      </c>
      <c r="O75" s="57">
        <f t="shared" si="8"/>
        <v>0</v>
      </c>
      <c r="P75" s="43"/>
    </row>
    <row r="76" spans="1:16" ht="15" customHeight="1">
      <c r="A76" s="44"/>
      <c r="B76" s="8" t="s">
        <v>96</v>
      </c>
      <c r="C76" s="12" t="s">
        <v>26</v>
      </c>
      <c r="D76" s="11" t="s">
        <v>97</v>
      </c>
      <c r="E76" s="9" t="s">
        <v>52</v>
      </c>
      <c r="F76" s="4">
        <v>100</v>
      </c>
      <c r="G76" s="4">
        <v>16</v>
      </c>
      <c r="H76" s="5">
        <v>1</v>
      </c>
      <c r="I76" s="5" t="s">
        <v>24</v>
      </c>
      <c r="J76" s="7">
        <f t="shared" si="15"/>
        <v>1</v>
      </c>
      <c r="K76" s="66"/>
      <c r="L76" s="56">
        <f t="shared" si="16"/>
        <v>0</v>
      </c>
      <c r="M76" s="66"/>
      <c r="N76" s="56">
        <f t="shared" si="17"/>
        <v>0</v>
      </c>
      <c r="O76" s="57">
        <f t="shared" si="8"/>
        <v>0</v>
      </c>
      <c r="P76" s="43"/>
    </row>
    <row r="77" spans="1:16" ht="15" customHeight="1">
      <c r="A77" s="44"/>
      <c r="B77" s="8" t="s">
        <v>96</v>
      </c>
      <c r="C77" s="12" t="s">
        <v>26</v>
      </c>
      <c r="D77" s="11" t="s">
        <v>98</v>
      </c>
      <c r="E77" s="9" t="s">
        <v>52</v>
      </c>
      <c r="F77" s="4">
        <v>150</v>
      </c>
      <c r="G77" s="4">
        <v>16</v>
      </c>
      <c r="H77" s="5">
        <v>1</v>
      </c>
      <c r="I77" s="5" t="s">
        <v>24</v>
      </c>
      <c r="J77" s="7">
        <f t="shared" si="15"/>
        <v>1</v>
      </c>
      <c r="K77" s="66"/>
      <c r="L77" s="56">
        <f t="shared" si="16"/>
        <v>0</v>
      </c>
      <c r="M77" s="66"/>
      <c r="N77" s="56">
        <f t="shared" si="17"/>
        <v>0</v>
      </c>
      <c r="O77" s="57">
        <f t="shared" si="8"/>
        <v>0</v>
      </c>
      <c r="P77" s="43"/>
    </row>
    <row r="78" spans="1:16" ht="15" customHeight="1">
      <c r="A78" s="44"/>
      <c r="B78" s="8" t="s">
        <v>96</v>
      </c>
      <c r="C78" s="12" t="s">
        <v>26</v>
      </c>
      <c r="D78" s="11" t="s">
        <v>99</v>
      </c>
      <c r="E78" s="9" t="s">
        <v>52</v>
      </c>
      <c r="F78" s="4">
        <v>200</v>
      </c>
      <c r="G78" s="4">
        <v>16</v>
      </c>
      <c r="H78" s="5">
        <v>1</v>
      </c>
      <c r="I78" s="5" t="s">
        <v>24</v>
      </c>
      <c r="J78" s="7">
        <f t="shared" si="15"/>
        <v>1</v>
      </c>
      <c r="K78" s="66"/>
      <c r="L78" s="56">
        <f t="shared" si="16"/>
        <v>0</v>
      </c>
      <c r="M78" s="66"/>
      <c r="N78" s="56">
        <f t="shared" si="17"/>
        <v>0</v>
      </c>
      <c r="O78" s="57">
        <f t="shared" si="8"/>
        <v>0</v>
      </c>
      <c r="P78" s="43"/>
    </row>
    <row r="79" spans="1:16" ht="15" customHeight="1">
      <c r="A79" s="41"/>
      <c r="B79" s="92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4"/>
    </row>
    <row r="80" spans="1:16" ht="15" customHeight="1">
      <c r="A80" s="61">
        <v>2</v>
      </c>
      <c r="B80" s="89" t="s">
        <v>132</v>
      </c>
      <c r="C80" s="90"/>
      <c r="D80" s="90"/>
      <c r="E80" s="90"/>
      <c r="F80" s="90"/>
      <c r="G80" s="90"/>
      <c r="H80" s="90"/>
      <c r="I80" s="90"/>
      <c r="J80" s="90"/>
      <c r="K80" s="90"/>
      <c r="L80" s="90"/>
      <c r="M80" s="90"/>
      <c r="N80" s="90"/>
      <c r="O80" s="90"/>
      <c r="P80" s="91"/>
    </row>
    <row r="81" spans="1:19" ht="15" customHeight="1">
      <c r="A81" s="41"/>
      <c r="B81" s="95" t="s">
        <v>130</v>
      </c>
      <c r="C81" s="96"/>
      <c r="D81" s="96"/>
      <c r="E81" s="96"/>
      <c r="F81" s="96"/>
      <c r="G81" s="97"/>
      <c r="H81" s="5">
        <v>1</v>
      </c>
      <c r="I81" s="5" t="s">
        <v>23</v>
      </c>
      <c r="J81" s="7">
        <v>1</v>
      </c>
      <c r="K81" s="103"/>
      <c r="L81" s="104"/>
      <c r="M81" s="66"/>
      <c r="N81" s="56">
        <f t="shared" ref="N81:N85" si="24">M81*J81</f>
        <v>0</v>
      </c>
      <c r="O81" s="57">
        <f>N81</f>
        <v>0</v>
      </c>
      <c r="P81" s="43"/>
    </row>
    <row r="82" spans="1:19" ht="15" customHeight="1">
      <c r="A82" s="41"/>
      <c r="B82" s="95" t="s">
        <v>100</v>
      </c>
      <c r="C82" s="96"/>
      <c r="D82" s="96"/>
      <c r="E82" s="96"/>
      <c r="F82" s="96"/>
      <c r="G82" s="97"/>
      <c r="H82" s="5">
        <v>1</v>
      </c>
      <c r="I82" s="5" t="s">
        <v>22</v>
      </c>
      <c r="J82" s="7">
        <f>SUM(H82:H82)</f>
        <v>1</v>
      </c>
      <c r="K82" s="105"/>
      <c r="L82" s="106"/>
      <c r="M82" s="66"/>
      <c r="N82" s="56">
        <f t="shared" si="24"/>
        <v>0</v>
      </c>
      <c r="O82" s="57">
        <f t="shared" ref="O82:O85" si="25">N82</f>
        <v>0</v>
      </c>
      <c r="P82" s="43"/>
    </row>
    <row r="83" spans="1:19" ht="15" customHeight="1">
      <c r="A83" s="41"/>
      <c r="B83" s="100" t="s">
        <v>101</v>
      </c>
      <c r="C83" s="101"/>
      <c r="D83" s="101"/>
      <c r="E83" s="101"/>
      <c r="F83" s="101"/>
      <c r="G83" s="102"/>
      <c r="H83" s="5">
        <v>1</v>
      </c>
      <c r="I83" s="5" t="s">
        <v>22</v>
      </c>
      <c r="J83" s="7">
        <f>SUM(H83:H83)</f>
        <v>1</v>
      </c>
      <c r="K83" s="105"/>
      <c r="L83" s="106"/>
      <c r="M83" s="66"/>
      <c r="N83" s="56">
        <f t="shared" si="24"/>
        <v>0</v>
      </c>
      <c r="O83" s="57">
        <f t="shared" si="25"/>
        <v>0</v>
      </c>
      <c r="P83" s="43"/>
    </row>
    <row r="84" spans="1:19" ht="15" customHeight="1">
      <c r="A84" s="41"/>
      <c r="B84" s="100" t="s">
        <v>102</v>
      </c>
      <c r="C84" s="101"/>
      <c r="D84" s="101"/>
      <c r="E84" s="101"/>
      <c r="F84" s="101"/>
      <c r="G84" s="102"/>
      <c r="H84" s="5">
        <v>1</v>
      </c>
      <c r="I84" s="5" t="s">
        <v>22</v>
      </c>
      <c r="J84" s="7">
        <f>SUM(H84:H84)</f>
        <v>1</v>
      </c>
      <c r="K84" s="105"/>
      <c r="L84" s="106"/>
      <c r="M84" s="66"/>
      <c r="N84" s="56">
        <f t="shared" si="24"/>
        <v>0</v>
      </c>
      <c r="O84" s="57">
        <f t="shared" si="25"/>
        <v>0</v>
      </c>
      <c r="P84" s="43"/>
    </row>
    <row r="85" spans="1:19" ht="15" customHeight="1">
      <c r="A85" s="41"/>
      <c r="B85" s="100" t="s">
        <v>103</v>
      </c>
      <c r="C85" s="101"/>
      <c r="D85" s="101"/>
      <c r="E85" s="101"/>
      <c r="F85" s="101"/>
      <c r="G85" s="102"/>
      <c r="H85" s="5">
        <v>1</v>
      </c>
      <c r="I85" s="5" t="s">
        <v>23</v>
      </c>
      <c r="J85" s="7">
        <f>SUM(H85:H85)</f>
        <v>1</v>
      </c>
      <c r="K85" s="107"/>
      <c r="L85" s="108"/>
      <c r="M85" s="66"/>
      <c r="N85" s="56">
        <f t="shared" si="24"/>
        <v>0</v>
      </c>
      <c r="O85" s="57">
        <f t="shared" si="25"/>
        <v>0</v>
      </c>
      <c r="P85" s="43"/>
      <c r="S85" s="62"/>
    </row>
    <row r="86" spans="1:19" ht="15" customHeight="1">
      <c r="A86" s="63"/>
      <c r="B86" s="121"/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3"/>
    </row>
    <row r="87" spans="1:19" ht="15" customHeight="1">
      <c r="A87" s="61">
        <v>3</v>
      </c>
      <c r="B87" s="89" t="s">
        <v>133</v>
      </c>
      <c r="C87" s="90"/>
      <c r="D87" s="90"/>
      <c r="E87" s="90"/>
      <c r="F87" s="90"/>
      <c r="G87" s="90"/>
      <c r="H87" s="90"/>
      <c r="I87" s="90"/>
      <c r="J87" s="90"/>
      <c r="K87" s="90"/>
      <c r="L87" s="90"/>
      <c r="M87" s="90"/>
      <c r="N87" s="90"/>
      <c r="O87" s="90"/>
      <c r="P87" s="91"/>
    </row>
    <row r="88" spans="1:19" ht="15" customHeight="1">
      <c r="A88" s="41"/>
      <c r="B88" s="95" t="s">
        <v>221</v>
      </c>
      <c r="C88" s="96"/>
      <c r="D88" s="96"/>
      <c r="E88" s="96"/>
      <c r="F88" s="96"/>
      <c r="G88" s="97"/>
      <c r="H88" s="5">
        <v>1</v>
      </c>
      <c r="I88" s="5" t="s">
        <v>25</v>
      </c>
      <c r="J88" s="7">
        <f>SUM(H88:H88)</f>
        <v>1</v>
      </c>
      <c r="K88" s="124"/>
      <c r="L88" s="125"/>
      <c r="M88" s="125"/>
      <c r="N88" s="126"/>
      <c r="O88" s="68">
        <f>SUM('Seznam pojistek - revize'!G125:G126)</f>
        <v>0</v>
      </c>
      <c r="P88" s="43"/>
      <c r="R88" s="62"/>
    </row>
    <row r="89" spans="1:19" ht="15" thickBot="1">
      <c r="A89" s="64"/>
      <c r="B89" s="118"/>
      <c r="C89" s="119"/>
      <c r="D89" s="119"/>
      <c r="E89" s="119"/>
      <c r="F89" s="119"/>
      <c r="G89" s="119"/>
      <c r="H89" s="119"/>
      <c r="I89" s="119"/>
      <c r="J89" s="119"/>
      <c r="K89" s="119"/>
      <c r="L89" s="119"/>
      <c r="M89" s="119"/>
      <c r="N89" s="119"/>
      <c r="O89" s="119"/>
      <c r="P89" s="120"/>
    </row>
    <row r="90" spans="1:19" ht="15" thickBot="1">
      <c r="A90" s="113"/>
      <c r="B90" s="111"/>
      <c r="C90" s="112"/>
      <c r="D90" s="112"/>
      <c r="E90" s="112"/>
      <c r="F90" s="112"/>
      <c r="G90" s="112"/>
      <c r="H90" s="112"/>
      <c r="I90" s="112"/>
      <c r="J90" s="112"/>
      <c r="K90" s="112"/>
      <c r="L90" s="112"/>
      <c r="M90" s="109" t="s">
        <v>104</v>
      </c>
      <c r="N90" s="110"/>
      <c r="O90" s="65">
        <f>SUM(O81:O85,O53:O78,O26:O50,O9:O23,O88)</f>
        <v>0</v>
      </c>
      <c r="P90" s="129"/>
    </row>
    <row r="91" spans="1:19" ht="15" thickBot="1">
      <c r="A91" s="114"/>
      <c r="B91" s="133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5"/>
      <c r="P91" s="130"/>
    </row>
    <row r="92" spans="1:19" ht="15" thickBot="1">
      <c r="A92" s="114"/>
      <c r="B92" s="136"/>
      <c r="C92" s="137"/>
      <c r="D92" s="137"/>
      <c r="E92" s="137"/>
      <c r="F92" s="137"/>
      <c r="G92" s="137"/>
      <c r="H92" s="137"/>
      <c r="I92" s="137"/>
      <c r="J92" s="137"/>
      <c r="K92" s="137"/>
      <c r="L92" s="137"/>
      <c r="M92" s="109" t="s">
        <v>106</v>
      </c>
      <c r="N92" s="110"/>
      <c r="O92" s="65">
        <f>PRODUCT(O90,5%)</f>
        <v>0</v>
      </c>
      <c r="P92" s="130"/>
    </row>
    <row r="93" spans="1:19" ht="15" thickBot="1">
      <c r="A93" s="115"/>
      <c r="B93" s="138"/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9"/>
      <c r="O93" s="140"/>
      <c r="P93" s="130"/>
    </row>
    <row r="94" spans="1:19">
      <c r="A94" s="116">
        <v>4</v>
      </c>
      <c r="B94" s="141" t="s">
        <v>105</v>
      </c>
      <c r="C94" s="142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3"/>
      <c r="O94" s="127">
        <f>SUM(O92,O90)</f>
        <v>0</v>
      </c>
      <c r="P94" s="131"/>
    </row>
    <row r="95" spans="1:19" ht="15" thickBot="1">
      <c r="A95" s="117"/>
      <c r="B95" s="144"/>
      <c r="C95" s="145"/>
      <c r="D95" s="145"/>
      <c r="E95" s="145"/>
      <c r="F95" s="145"/>
      <c r="G95" s="145"/>
      <c r="H95" s="145"/>
      <c r="I95" s="145"/>
      <c r="J95" s="145"/>
      <c r="K95" s="145"/>
      <c r="L95" s="145"/>
      <c r="M95" s="145"/>
      <c r="N95" s="146"/>
      <c r="O95" s="128"/>
      <c r="P95" s="132"/>
    </row>
  </sheetData>
  <sheetProtection algorithmName="SHA-512" hashValue="rd68KgE8pRTLMJdC1/yy/4lRSFmFvBl2P4nLjQZzFrOnIR9oSPNypHXfbNwehIERanUpz3ILVY2fCsdewPsXHA==" saltValue="AWG1OaitXq1qEgEcF/CJOg==" spinCount="100000" sheet="1" selectLockedCells="1"/>
  <mergeCells count="42">
    <mergeCell ref="A90:A93"/>
    <mergeCell ref="A94:A95"/>
    <mergeCell ref="B87:P87"/>
    <mergeCell ref="B89:P89"/>
    <mergeCell ref="B86:P86"/>
    <mergeCell ref="K88:N88"/>
    <mergeCell ref="O94:O95"/>
    <mergeCell ref="P90:P95"/>
    <mergeCell ref="B91:O91"/>
    <mergeCell ref="B92:L92"/>
    <mergeCell ref="M92:N92"/>
    <mergeCell ref="B93:O93"/>
    <mergeCell ref="B94:N95"/>
    <mergeCell ref="B83:G83"/>
    <mergeCell ref="B84:G84"/>
    <mergeCell ref="K81:L85"/>
    <mergeCell ref="M90:N90"/>
    <mergeCell ref="B90:L90"/>
    <mergeCell ref="B85:G85"/>
    <mergeCell ref="B88:G88"/>
    <mergeCell ref="B80:P80"/>
    <mergeCell ref="B79:P79"/>
    <mergeCell ref="B81:G81"/>
    <mergeCell ref="B82:G82"/>
    <mergeCell ref="B7:P7"/>
    <mergeCell ref="B8:E8"/>
    <mergeCell ref="P4:P5"/>
    <mergeCell ref="H4:H5"/>
    <mergeCell ref="I4:I5"/>
    <mergeCell ref="J4:J5"/>
    <mergeCell ref="K4:L4"/>
    <mergeCell ref="M4:N4"/>
    <mergeCell ref="B2:F2"/>
    <mergeCell ref="G2:L2"/>
    <mergeCell ref="P2:P3"/>
    <mergeCell ref="B3:F3"/>
    <mergeCell ref="G3:L3"/>
    <mergeCell ref="A4:A5"/>
    <mergeCell ref="C4:C5"/>
    <mergeCell ref="E4:E5"/>
    <mergeCell ref="F4:F5"/>
    <mergeCell ref="G4:G5"/>
  </mergeCells>
  <pageMargins left="0.7" right="0.7" top="0.78740157499999996" bottom="0.78740157499999996" header="0.3" footer="0.3"/>
  <pageSetup paperSize="9" scale="43" fitToHeight="0" orientation="landscape" r:id="rId1"/>
  <ignoredErrors>
    <ignoredError sqref="J9:J70 J72:J78" formulaRange="1"/>
    <ignoredError sqref="B89:P95 B88:K88 P88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6"/>
  <sheetViews>
    <sheetView workbookViewId="0">
      <pane ySplit="6" topLeftCell="A95" activePane="bottomLeft" state="frozen"/>
      <selection pane="bottomLeft" activeCell="F109" sqref="F109"/>
    </sheetView>
  </sheetViews>
  <sheetFormatPr defaultColWidth="9.109375" defaultRowHeight="14.4"/>
  <cols>
    <col min="1" max="1" width="3.5546875" style="24" customWidth="1"/>
    <col min="2" max="2" width="80.6640625" style="24" customWidth="1"/>
    <col min="3" max="3" width="74.109375" style="24" customWidth="1"/>
    <col min="4" max="4" width="6.5546875" style="24" customWidth="1"/>
    <col min="5" max="5" width="6.6640625" style="24" customWidth="1"/>
    <col min="6" max="7" width="10.6640625" style="47" customWidth="1"/>
    <col min="8" max="8" width="18.5546875" style="24" customWidth="1"/>
    <col min="9" max="16384" width="9.109375" style="24"/>
  </cols>
  <sheetData>
    <row r="1" spans="1:8" ht="18">
      <c r="A1" s="21"/>
      <c r="B1" s="75" t="s">
        <v>219</v>
      </c>
      <c r="C1" s="76"/>
      <c r="D1" s="77"/>
      <c r="E1" s="77"/>
      <c r="F1" s="22"/>
      <c r="G1" s="23"/>
      <c r="H1" s="78"/>
    </row>
    <row r="2" spans="1:8" ht="16.2" thickBot="1">
      <c r="A2" s="25"/>
      <c r="B2" s="80" t="s">
        <v>1</v>
      </c>
      <c r="C2" s="81"/>
      <c r="D2" s="82"/>
      <c r="E2" s="82"/>
      <c r="F2" s="26"/>
      <c r="G2" s="27"/>
      <c r="H2" s="79"/>
    </row>
    <row r="3" spans="1:8" ht="26.25" customHeight="1">
      <c r="A3" s="69" t="s">
        <v>3</v>
      </c>
      <c r="B3" s="28" t="s">
        <v>4</v>
      </c>
      <c r="C3" s="29" t="s">
        <v>6</v>
      </c>
      <c r="D3" s="87" t="s">
        <v>11</v>
      </c>
      <c r="E3" s="149" t="s">
        <v>135</v>
      </c>
      <c r="F3" s="30" t="s">
        <v>156</v>
      </c>
      <c r="G3" s="147" t="s">
        <v>15</v>
      </c>
      <c r="H3" s="83" t="s">
        <v>16</v>
      </c>
    </row>
    <row r="4" spans="1:8">
      <c r="A4" s="70"/>
      <c r="B4" s="31" t="s">
        <v>17</v>
      </c>
      <c r="C4" s="32" t="s">
        <v>18</v>
      </c>
      <c r="D4" s="72"/>
      <c r="E4" s="150"/>
      <c r="F4" s="33" t="s">
        <v>19</v>
      </c>
      <c r="G4" s="148"/>
      <c r="H4" s="84"/>
    </row>
    <row r="5" spans="1:8">
      <c r="A5" s="34">
        <v>1</v>
      </c>
      <c r="B5" s="35">
        <v>2</v>
      </c>
      <c r="C5" s="36">
        <v>3</v>
      </c>
      <c r="D5" s="36">
        <v>4</v>
      </c>
      <c r="E5" s="36">
        <v>5</v>
      </c>
      <c r="F5" s="37">
        <v>6</v>
      </c>
      <c r="G5" s="38">
        <v>7</v>
      </c>
      <c r="H5" s="39">
        <v>8</v>
      </c>
    </row>
    <row r="6" spans="1:8" ht="15" customHeight="1">
      <c r="A6" s="40">
        <v>1</v>
      </c>
      <c r="B6" s="89" t="s">
        <v>134</v>
      </c>
      <c r="C6" s="90"/>
      <c r="D6" s="90"/>
      <c r="E6" s="90"/>
      <c r="F6" s="90"/>
      <c r="G6" s="90"/>
      <c r="H6" s="91"/>
    </row>
    <row r="7" spans="1:8" ht="15" customHeight="1">
      <c r="A7" s="41"/>
      <c r="B7" s="151" t="s">
        <v>27</v>
      </c>
      <c r="C7" s="16" t="s">
        <v>229</v>
      </c>
      <c r="D7" s="6" t="s">
        <v>24</v>
      </c>
      <c r="E7" s="15">
        <v>12</v>
      </c>
      <c r="F7" s="20">
        <v>0</v>
      </c>
      <c r="G7" s="42">
        <f t="shared" ref="G7:G65" si="0">F7*E7</f>
        <v>0</v>
      </c>
      <c r="H7" s="43"/>
    </row>
    <row r="8" spans="1:8" ht="15" customHeight="1">
      <c r="A8" s="41"/>
      <c r="B8" s="152"/>
      <c r="C8" s="16" t="s">
        <v>230</v>
      </c>
      <c r="D8" s="6" t="s">
        <v>24</v>
      </c>
      <c r="E8" s="15">
        <v>6</v>
      </c>
      <c r="F8" s="20">
        <v>0</v>
      </c>
      <c r="G8" s="42">
        <f t="shared" si="0"/>
        <v>0</v>
      </c>
      <c r="H8" s="43"/>
    </row>
    <row r="9" spans="1:8" ht="15" customHeight="1">
      <c r="A9" s="41"/>
      <c r="B9" s="152"/>
      <c r="C9" s="14" t="s">
        <v>231</v>
      </c>
      <c r="D9" s="6" t="s">
        <v>24</v>
      </c>
      <c r="E9" s="15">
        <v>45</v>
      </c>
      <c r="F9" s="20">
        <v>0</v>
      </c>
      <c r="G9" s="42">
        <f t="shared" si="0"/>
        <v>0</v>
      </c>
      <c r="H9" s="43"/>
    </row>
    <row r="10" spans="1:8" ht="15" customHeight="1">
      <c r="A10" s="41"/>
      <c r="B10" s="152"/>
      <c r="C10" s="16" t="s">
        <v>232</v>
      </c>
      <c r="D10" s="6" t="s">
        <v>24</v>
      </c>
      <c r="E10" s="15">
        <v>4</v>
      </c>
      <c r="F10" s="20">
        <v>0</v>
      </c>
      <c r="G10" s="42">
        <f t="shared" si="0"/>
        <v>0</v>
      </c>
      <c r="H10" s="43"/>
    </row>
    <row r="11" spans="1:8" ht="15" customHeight="1">
      <c r="A11" s="41"/>
      <c r="B11" s="152"/>
      <c r="C11" s="16" t="s">
        <v>233</v>
      </c>
      <c r="D11" s="6" t="s">
        <v>24</v>
      </c>
      <c r="E11" s="15">
        <v>40</v>
      </c>
      <c r="F11" s="20">
        <v>0</v>
      </c>
      <c r="G11" s="42">
        <f t="shared" si="0"/>
        <v>0</v>
      </c>
      <c r="H11" s="43"/>
    </row>
    <row r="12" spans="1:8" ht="15" customHeight="1">
      <c r="A12" s="44"/>
      <c r="B12" s="152"/>
      <c r="C12" s="16" t="s">
        <v>234</v>
      </c>
      <c r="D12" s="6" t="s">
        <v>24</v>
      </c>
      <c r="E12" s="15">
        <v>1</v>
      </c>
      <c r="F12" s="20">
        <v>0</v>
      </c>
      <c r="G12" s="42">
        <f t="shared" si="0"/>
        <v>0</v>
      </c>
      <c r="H12" s="43"/>
    </row>
    <row r="13" spans="1:8" ht="15" customHeight="1">
      <c r="A13" s="44"/>
      <c r="B13" s="152"/>
      <c r="C13" s="16" t="s">
        <v>235</v>
      </c>
      <c r="D13" s="6" t="s">
        <v>24</v>
      </c>
      <c r="E13" s="15">
        <v>4</v>
      </c>
      <c r="F13" s="20">
        <v>0</v>
      </c>
      <c r="G13" s="42">
        <f t="shared" si="0"/>
        <v>0</v>
      </c>
      <c r="H13" s="43"/>
    </row>
    <row r="14" spans="1:8" ht="15" customHeight="1">
      <c r="A14" s="44"/>
      <c r="B14" s="152"/>
      <c r="C14" s="16" t="s">
        <v>236</v>
      </c>
      <c r="D14" s="6" t="s">
        <v>24</v>
      </c>
      <c r="E14" s="15">
        <v>4</v>
      </c>
      <c r="F14" s="20">
        <v>0</v>
      </c>
      <c r="G14" s="42">
        <f t="shared" si="0"/>
        <v>0</v>
      </c>
      <c r="H14" s="43"/>
    </row>
    <row r="15" spans="1:8" ht="15" customHeight="1">
      <c r="A15" s="44"/>
      <c r="B15" s="152"/>
      <c r="C15" s="14" t="s">
        <v>237</v>
      </c>
      <c r="D15" s="6" t="s">
        <v>24</v>
      </c>
      <c r="E15" s="15">
        <v>36</v>
      </c>
      <c r="F15" s="20">
        <v>0</v>
      </c>
      <c r="G15" s="42">
        <f t="shared" si="0"/>
        <v>0</v>
      </c>
      <c r="H15" s="43"/>
    </row>
    <row r="16" spans="1:8" ht="15" customHeight="1">
      <c r="A16" s="44"/>
      <c r="B16" s="152"/>
      <c r="C16" s="14" t="s">
        <v>248</v>
      </c>
      <c r="D16" s="6" t="s">
        <v>24</v>
      </c>
      <c r="E16" s="15">
        <v>12</v>
      </c>
      <c r="F16" s="20">
        <v>0</v>
      </c>
      <c r="G16" s="42">
        <f t="shared" ref="G16" si="1">F16*E16</f>
        <v>0</v>
      </c>
      <c r="H16" s="43"/>
    </row>
    <row r="17" spans="1:8" ht="15" customHeight="1">
      <c r="A17" s="44"/>
      <c r="B17" s="152"/>
      <c r="C17" s="14" t="s">
        <v>238</v>
      </c>
      <c r="D17" s="6" t="s">
        <v>24</v>
      </c>
      <c r="E17" s="15">
        <v>11</v>
      </c>
      <c r="F17" s="20">
        <v>0</v>
      </c>
      <c r="G17" s="42">
        <f t="shared" si="0"/>
        <v>0</v>
      </c>
      <c r="H17" s="43"/>
    </row>
    <row r="18" spans="1:8" ht="15" customHeight="1">
      <c r="A18" s="44"/>
      <c r="B18" s="152"/>
      <c r="C18" s="16" t="s">
        <v>158</v>
      </c>
      <c r="D18" s="6" t="s">
        <v>24</v>
      </c>
      <c r="E18" s="15">
        <v>8</v>
      </c>
      <c r="F18" s="20">
        <v>0</v>
      </c>
      <c r="G18" s="42">
        <f t="shared" si="0"/>
        <v>0</v>
      </c>
      <c r="H18" s="43"/>
    </row>
    <row r="19" spans="1:8" ht="15" customHeight="1">
      <c r="A19" s="44"/>
      <c r="B19" s="152"/>
      <c r="C19" s="16" t="s">
        <v>146</v>
      </c>
      <c r="D19" s="6" t="s">
        <v>24</v>
      </c>
      <c r="E19" s="15">
        <v>1</v>
      </c>
      <c r="F19" s="20">
        <v>0</v>
      </c>
      <c r="G19" s="42">
        <f t="shared" si="0"/>
        <v>0</v>
      </c>
      <c r="H19" s="43"/>
    </row>
    <row r="20" spans="1:8" ht="15" customHeight="1">
      <c r="A20" s="44"/>
      <c r="B20" s="152"/>
      <c r="C20" s="16" t="s">
        <v>137</v>
      </c>
      <c r="D20" s="6" t="s">
        <v>24</v>
      </c>
      <c r="E20" s="15">
        <v>7</v>
      </c>
      <c r="F20" s="20">
        <v>0</v>
      </c>
      <c r="G20" s="42">
        <f t="shared" si="0"/>
        <v>0</v>
      </c>
      <c r="H20" s="43"/>
    </row>
    <row r="21" spans="1:8" ht="15" customHeight="1">
      <c r="A21" s="44"/>
      <c r="B21" s="152"/>
      <c r="C21" s="16" t="s">
        <v>149</v>
      </c>
      <c r="D21" s="6" t="s">
        <v>24</v>
      </c>
      <c r="E21" s="15">
        <v>15</v>
      </c>
      <c r="F21" s="20">
        <v>0</v>
      </c>
      <c r="G21" s="42">
        <f t="shared" si="0"/>
        <v>0</v>
      </c>
      <c r="H21" s="43"/>
    </row>
    <row r="22" spans="1:8" ht="15" customHeight="1">
      <c r="A22" s="44"/>
      <c r="B22" s="152"/>
      <c r="C22" s="16" t="s">
        <v>148</v>
      </c>
      <c r="D22" s="6" t="s">
        <v>24</v>
      </c>
      <c r="E22" s="15">
        <v>12</v>
      </c>
      <c r="F22" s="20">
        <v>0</v>
      </c>
      <c r="G22" s="42">
        <f t="shared" si="0"/>
        <v>0</v>
      </c>
      <c r="H22" s="43"/>
    </row>
    <row r="23" spans="1:8" ht="15" customHeight="1">
      <c r="A23" s="44"/>
      <c r="B23" s="152"/>
      <c r="C23" s="16" t="s">
        <v>141</v>
      </c>
      <c r="D23" s="6" t="s">
        <v>24</v>
      </c>
      <c r="E23" s="15">
        <v>69</v>
      </c>
      <c r="F23" s="20">
        <v>0</v>
      </c>
      <c r="G23" s="42">
        <f t="shared" si="0"/>
        <v>0</v>
      </c>
      <c r="H23" s="43"/>
    </row>
    <row r="24" spans="1:8" ht="15" customHeight="1">
      <c r="A24" s="44"/>
      <c r="B24" s="152"/>
      <c r="C24" s="16" t="s">
        <v>150</v>
      </c>
      <c r="D24" s="6" t="s">
        <v>24</v>
      </c>
      <c r="E24" s="15">
        <v>91</v>
      </c>
      <c r="F24" s="20">
        <v>0</v>
      </c>
      <c r="G24" s="42">
        <f t="shared" si="0"/>
        <v>0</v>
      </c>
      <c r="H24" s="43"/>
    </row>
    <row r="25" spans="1:8" ht="15" customHeight="1">
      <c r="A25" s="44"/>
      <c r="B25" s="152"/>
      <c r="C25" s="16" t="s">
        <v>145</v>
      </c>
      <c r="D25" s="6" t="s">
        <v>24</v>
      </c>
      <c r="E25" s="15">
        <v>1</v>
      </c>
      <c r="F25" s="20">
        <v>0</v>
      </c>
      <c r="G25" s="42">
        <f t="shared" si="0"/>
        <v>0</v>
      </c>
      <c r="H25" s="43"/>
    </row>
    <row r="26" spans="1:8" ht="15" customHeight="1">
      <c r="A26" s="44"/>
      <c r="B26" s="152"/>
      <c r="C26" s="14" t="s">
        <v>143</v>
      </c>
      <c r="D26" s="6" t="s">
        <v>24</v>
      </c>
      <c r="E26" s="15">
        <v>2</v>
      </c>
      <c r="F26" s="20">
        <v>0</v>
      </c>
      <c r="G26" s="42">
        <f t="shared" si="0"/>
        <v>0</v>
      </c>
      <c r="H26" s="43"/>
    </row>
    <row r="27" spans="1:8" ht="15" customHeight="1">
      <c r="A27" s="44"/>
      <c r="B27" s="152"/>
      <c r="C27" s="16" t="s">
        <v>151</v>
      </c>
      <c r="D27" s="6" t="s">
        <v>24</v>
      </c>
      <c r="E27" s="15">
        <v>1</v>
      </c>
      <c r="F27" s="20">
        <v>0</v>
      </c>
      <c r="G27" s="42">
        <f t="shared" si="0"/>
        <v>0</v>
      </c>
      <c r="H27" s="43"/>
    </row>
    <row r="28" spans="1:8" ht="15" customHeight="1">
      <c r="A28" s="44"/>
      <c r="B28" s="152"/>
      <c r="C28" s="16" t="s">
        <v>142</v>
      </c>
      <c r="D28" s="6" t="s">
        <v>24</v>
      </c>
      <c r="E28" s="15">
        <v>7</v>
      </c>
      <c r="F28" s="20">
        <v>0</v>
      </c>
      <c r="G28" s="42">
        <f t="shared" si="0"/>
        <v>0</v>
      </c>
      <c r="H28" s="43"/>
    </row>
    <row r="29" spans="1:8" ht="15" customHeight="1">
      <c r="A29" s="44"/>
      <c r="B29" s="152"/>
      <c r="C29" s="16" t="s">
        <v>155</v>
      </c>
      <c r="D29" s="6" t="s">
        <v>24</v>
      </c>
      <c r="E29" s="15">
        <v>1</v>
      </c>
      <c r="F29" s="20">
        <v>0</v>
      </c>
      <c r="G29" s="42">
        <f t="shared" si="0"/>
        <v>0</v>
      </c>
      <c r="H29" s="43"/>
    </row>
    <row r="30" spans="1:8" ht="15" customHeight="1">
      <c r="A30" s="44"/>
      <c r="B30" s="152"/>
      <c r="C30" s="16" t="s">
        <v>139</v>
      </c>
      <c r="D30" s="6" t="s">
        <v>24</v>
      </c>
      <c r="E30" s="15">
        <v>307</v>
      </c>
      <c r="F30" s="20">
        <v>0</v>
      </c>
      <c r="G30" s="42">
        <f t="shared" si="0"/>
        <v>0</v>
      </c>
      <c r="H30" s="43"/>
    </row>
    <row r="31" spans="1:8" ht="15" customHeight="1">
      <c r="A31" s="44"/>
      <c r="B31" s="152"/>
      <c r="C31" s="16" t="s">
        <v>136</v>
      </c>
      <c r="D31" s="6" t="s">
        <v>24</v>
      </c>
      <c r="E31" s="15">
        <v>216</v>
      </c>
      <c r="F31" s="20">
        <v>0</v>
      </c>
      <c r="G31" s="42">
        <f t="shared" si="0"/>
        <v>0</v>
      </c>
      <c r="H31" s="43"/>
    </row>
    <row r="32" spans="1:8" ht="15" customHeight="1">
      <c r="A32" s="44"/>
      <c r="B32" s="152"/>
      <c r="C32" s="16" t="s">
        <v>140</v>
      </c>
      <c r="D32" s="6" t="s">
        <v>24</v>
      </c>
      <c r="E32" s="15">
        <v>38</v>
      </c>
      <c r="F32" s="20">
        <v>0</v>
      </c>
      <c r="G32" s="42">
        <f t="shared" si="0"/>
        <v>0</v>
      </c>
      <c r="H32" s="43"/>
    </row>
    <row r="33" spans="1:8" ht="15" customHeight="1">
      <c r="A33" s="44"/>
      <c r="B33" s="152"/>
      <c r="C33" s="16" t="s">
        <v>157</v>
      </c>
      <c r="D33" s="6" t="s">
        <v>24</v>
      </c>
      <c r="E33" s="15">
        <v>162</v>
      </c>
      <c r="F33" s="20">
        <v>0</v>
      </c>
      <c r="G33" s="42">
        <f t="shared" si="0"/>
        <v>0</v>
      </c>
      <c r="H33" s="43"/>
    </row>
    <row r="34" spans="1:8" ht="15" customHeight="1">
      <c r="A34" s="44"/>
      <c r="B34" s="152"/>
      <c r="C34" s="16" t="s">
        <v>224</v>
      </c>
      <c r="D34" s="6" t="s">
        <v>24</v>
      </c>
      <c r="E34" s="15">
        <v>3</v>
      </c>
      <c r="F34" s="20">
        <v>0</v>
      </c>
      <c r="G34" s="42">
        <f t="shared" si="0"/>
        <v>0</v>
      </c>
      <c r="H34" s="43"/>
    </row>
    <row r="35" spans="1:8" ht="15" customHeight="1">
      <c r="A35" s="44"/>
      <c r="B35" s="152"/>
      <c r="C35" s="16" t="s">
        <v>152</v>
      </c>
      <c r="D35" s="6" t="s">
        <v>24</v>
      </c>
      <c r="E35" s="15">
        <v>2</v>
      </c>
      <c r="F35" s="20">
        <v>0</v>
      </c>
      <c r="G35" s="42">
        <f t="shared" si="0"/>
        <v>0</v>
      </c>
      <c r="H35" s="43"/>
    </row>
    <row r="36" spans="1:8" ht="15" customHeight="1">
      <c r="A36" s="44"/>
      <c r="B36" s="152"/>
      <c r="C36" s="14" t="s">
        <v>144</v>
      </c>
      <c r="D36" s="6" t="s">
        <v>24</v>
      </c>
      <c r="E36" s="15">
        <v>13</v>
      </c>
      <c r="F36" s="20">
        <v>0</v>
      </c>
      <c r="G36" s="42">
        <f t="shared" si="0"/>
        <v>0</v>
      </c>
      <c r="H36" s="43"/>
    </row>
    <row r="37" spans="1:8" ht="15" customHeight="1">
      <c r="A37" s="44"/>
      <c r="B37" s="152"/>
      <c r="C37" s="14" t="s">
        <v>226</v>
      </c>
      <c r="D37" s="6" t="s">
        <v>24</v>
      </c>
      <c r="E37" s="15">
        <v>46</v>
      </c>
      <c r="F37" s="20">
        <v>0</v>
      </c>
      <c r="G37" s="42">
        <f t="shared" si="0"/>
        <v>0</v>
      </c>
      <c r="H37" s="43"/>
    </row>
    <row r="38" spans="1:8" ht="15" customHeight="1">
      <c r="A38" s="44"/>
      <c r="B38" s="152"/>
      <c r="C38" s="16" t="s">
        <v>225</v>
      </c>
      <c r="D38" s="6" t="s">
        <v>24</v>
      </c>
      <c r="E38" s="15">
        <v>14</v>
      </c>
      <c r="F38" s="20">
        <v>0</v>
      </c>
      <c r="G38" s="42">
        <f t="shared" si="0"/>
        <v>0</v>
      </c>
      <c r="H38" s="43"/>
    </row>
    <row r="39" spans="1:8" ht="15" customHeight="1">
      <c r="A39" s="44"/>
      <c r="B39" s="152"/>
      <c r="C39" s="16" t="s">
        <v>147</v>
      </c>
      <c r="D39" s="6" t="s">
        <v>24</v>
      </c>
      <c r="E39" s="15">
        <v>27</v>
      </c>
      <c r="F39" s="20">
        <v>0</v>
      </c>
      <c r="G39" s="42">
        <f t="shared" si="0"/>
        <v>0</v>
      </c>
      <c r="H39" s="43"/>
    </row>
    <row r="40" spans="1:8" ht="15" customHeight="1">
      <c r="A40" s="44"/>
      <c r="B40" s="152"/>
      <c r="C40" s="16" t="s">
        <v>138</v>
      </c>
      <c r="D40" s="6" t="s">
        <v>24</v>
      </c>
      <c r="E40" s="15">
        <v>23</v>
      </c>
      <c r="F40" s="20">
        <v>0</v>
      </c>
      <c r="G40" s="42">
        <f t="shared" si="0"/>
        <v>0</v>
      </c>
      <c r="H40" s="43"/>
    </row>
    <row r="41" spans="1:8" ht="15" customHeight="1">
      <c r="A41" s="44"/>
      <c r="B41" s="152"/>
      <c r="C41" s="16" t="s">
        <v>223</v>
      </c>
      <c r="D41" s="6" t="s">
        <v>24</v>
      </c>
      <c r="E41" s="15">
        <v>47</v>
      </c>
      <c r="F41" s="20">
        <v>0</v>
      </c>
      <c r="G41" s="42">
        <f t="shared" si="0"/>
        <v>0</v>
      </c>
      <c r="H41" s="43"/>
    </row>
    <row r="42" spans="1:8" ht="15" customHeight="1">
      <c r="A42" s="44"/>
      <c r="B42" s="152"/>
      <c r="C42" s="16" t="s">
        <v>227</v>
      </c>
      <c r="D42" s="6" t="s">
        <v>24</v>
      </c>
      <c r="E42" s="15">
        <v>16</v>
      </c>
      <c r="F42" s="20">
        <v>0</v>
      </c>
      <c r="G42" s="42">
        <f t="shared" si="0"/>
        <v>0</v>
      </c>
      <c r="H42" s="43"/>
    </row>
    <row r="43" spans="1:8" ht="15" customHeight="1">
      <c r="A43" s="44"/>
      <c r="B43" s="152"/>
      <c r="C43" s="16" t="s">
        <v>228</v>
      </c>
      <c r="D43" s="6" t="s">
        <v>24</v>
      </c>
      <c r="E43" s="15">
        <v>43</v>
      </c>
      <c r="F43" s="20">
        <v>0</v>
      </c>
      <c r="G43" s="42">
        <f t="shared" si="0"/>
        <v>0</v>
      </c>
      <c r="H43" s="43"/>
    </row>
    <row r="44" spans="1:8" ht="15" customHeight="1">
      <c r="A44" s="44"/>
      <c r="B44" s="153"/>
      <c r="C44" s="154"/>
      <c r="D44" s="154"/>
      <c r="E44" s="154"/>
      <c r="F44" s="154"/>
      <c r="G44" s="154"/>
      <c r="H44" s="155"/>
    </row>
    <row r="45" spans="1:8" ht="15" customHeight="1">
      <c r="A45" s="44"/>
      <c r="B45" s="164" t="s">
        <v>153</v>
      </c>
      <c r="C45" s="14" t="s">
        <v>212</v>
      </c>
      <c r="D45" s="5" t="s">
        <v>24</v>
      </c>
      <c r="E45" s="15">
        <v>3</v>
      </c>
      <c r="F45" s="20">
        <v>0</v>
      </c>
      <c r="G45" s="42">
        <f t="shared" si="0"/>
        <v>0</v>
      </c>
      <c r="H45" s="43"/>
    </row>
    <row r="46" spans="1:8" ht="15" customHeight="1">
      <c r="A46" s="41"/>
      <c r="B46" s="165"/>
      <c r="C46" s="14" t="s">
        <v>213</v>
      </c>
      <c r="D46" s="5" t="s">
        <v>24</v>
      </c>
      <c r="E46" s="15">
        <v>4</v>
      </c>
      <c r="F46" s="20">
        <v>0</v>
      </c>
      <c r="G46" s="42">
        <f t="shared" si="0"/>
        <v>0</v>
      </c>
      <c r="H46" s="43"/>
    </row>
    <row r="47" spans="1:8" ht="15" customHeight="1">
      <c r="A47" s="41"/>
      <c r="B47" s="165"/>
      <c r="C47" s="14" t="s">
        <v>214</v>
      </c>
      <c r="D47" s="5" t="s">
        <v>24</v>
      </c>
      <c r="E47" s="15">
        <v>4</v>
      </c>
      <c r="F47" s="20">
        <v>0</v>
      </c>
      <c r="G47" s="42">
        <f t="shared" si="0"/>
        <v>0</v>
      </c>
      <c r="H47" s="43"/>
    </row>
    <row r="48" spans="1:8" ht="15" customHeight="1">
      <c r="A48" s="41"/>
      <c r="B48" s="165"/>
      <c r="C48" s="18" t="s">
        <v>242</v>
      </c>
      <c r="D48" s="5" t="s">
        <v>24</v>
      </c>
      <c r="E48" s="15">
        <v>1</v>
      </c>
      <c r="F48" s="20">
        <v>0</v>
      </c>
      <c r="G48" s="42">
        <f t="shared" ref="G48" si="2">F48*E48</f>
        <v>0</v>
      </c>
      <c r="H48" s="43"/>
    </row>
    <row r="49" spans="1:8" ht="15" customHeight="1">
      <c r="A49" s="41"/>
      <c r="B49" s="165"/>
      <c r="C49" s="18" t="s">
        <v>208</v>
      </c>
      <c r="D49" s="5" t="s">
        <v>24</v>
      </c>
      <c r="E49" s="15">
        <v>33</v>
      </c>
      <c r="F49" s="20">
        <v>0</v>
      </c>
      <c r="G49" s="42">
        <f t="shared" si="0"/>
        <v>0</v>
      </c>
      <c r="H49" s="43"/>
    </row>
    <row r="50" spans="1:8" ht="15" customHeight="1">
      <c r="A50" s="44"/>
      <c r="B50" s="165"/>
      <c r="C50" s="18" t="s">
        <v>209</v>
      </c>
      <c r="D50" s="5" t="s">
        <v>24</v>
      </c>
      <c r="E50" s="15">
        <v>28</v>
      </c>
      <c r="F50" s="20">
        <v>0</v>
      </c>
      <c r="G50" s="42">
        <f t="shared" si="0"/>
        <v>0</v>
      </c>
      <c r="H50" s="43"/>
    </row>
    <row r="51" spans="1:8" ht="15" customHeight="1">
      <c r="A51" s="44"/>
      <c r="B51" s="165"/>
      <c r="C51" s="19" t="s">
        <v>215</v>
      </c>
      <c r="D51" s="5" t="s">
        <v>24</v>
      </c>
      <c r="E51" s="15">
        <v>11</v>
      </c>
      <c r="F51" s="20">
        <v>0</v>
      </c>
      <c r="G51" s="42">
        <f t="shared" si="0"/>
        <v>0</v>
      </c>
      <c r="H51" s="43"/>
    </row>
    <row r="52" spans="1:8" ht="15" customHeight="1">
      <c r="A52" s="44"/>
      <c r="B52" s="165"/>
      <c r="C52" s="19" t="s">
        <v>210</v>
      </c>
      <c r="D52" s="5" t="s">
        <v>24</v>
      </c>
      <c r="E52" s="15">
        <v>20</v>
      </c>
      <c r="F52" s="20">
        <v>0</v>
      </c>
      <c r="G52" s="42">
        <f t="shared" si="0"/>
        <v>0</v>
      </c>
      <c r="H52" s="43"/>
    </row>
    <row r="53" spans="1:8" ht="15" customHeight="1">
      <c r="A53" s="44"/>
      <c r="B53" s="165"/>
      <c r="C53" s="19" t="s">
        <v>211</v>
      </c>
      <c r="D53" s="5" t="s">
        <v>24</v>
      </c>
      <c r="E53" s="15">
        <v>4</v>
      </c>
      <c r="F53" s="20">
        <v>0</v>
      </c>
      <c r="G53" s="42">
        <f t="shared" si="0"/>
        <v>0</v>
      </c>
      <c r="H53" s="43"/>
    </row>
    <row r="54" spans="1:8" ht="15" customHeight="1">
      <c r="A54" s="44"/>
      <c r="B54" s="166"/>
      <c r="C54" s="19" t="s">
        <v>253</v>
      </c>
      <c r="D54" s="5" t="s">
        <v>24</v>
      </c>
      <c r="E54" s="15">
        <v>2</v>
      </c>
      <c r="F54" s="20">
        <v>0</v>
      </c>
      <c r="G54" s="42">
        <f t="shared" si="0"/>
        <v>0</v>
      </c>
      <c r="H54" s="43"/>
    </row>
    <row r="55" spans="1:8" ht="15" customHeight="1">
      <c r="A55" s="44"/>
      <c r="B55" s="121"/>
      <c r="C55" s="122"/>
      <c r="D55" s="122"/>
      <c r="E55" s="122"/>
      <c r="F55" s="122"/>
      <c r="G55" s="122"/>
      <c r="H55" s="123"/>
    </row>
    <row r="56" spans="1:8" ht="15" customHeight="1">
      <c r="A56" s="44"/>
      <c r="B56" s="151" t="s">
        <v>73</v>
      </c>
      <c r="C56" s="16" t="s">
        <v>160</v>
      </c>
      <c r="D56" s="5" t="s">
        <v>24</v>
      </c>
      <c r="E56" s="15">
        <v>3</v>
      </c>
      <c r="F56" s="20">
        <v>0</v>
      </c>
      <c r="G56" s="42">
        <f t="shared" si="0"/>
        <v>0</v>
      </c>
      <c r="H56" s="43"/>
    </row>
    <row r="57" spans="1:8" ht="15" customHeight="1">
      <c r="A57" s="44"/>
      <c r="B57" s="152"/>
      <c r="C57" s="16" t="s">
        <v>161</v>
      </c>
      <c r="D57" s="5" t="s">
        <v>24</v>
      </c>
      <c r="E57" s="15">
        <v>90</v>
      </c>
      <c r="F57" s="20">
        <v>0</v>
      </c>
      <c r="G57" s="42">
        <f t="shared" si="0"/>
        <v>0</v>
      </c>
      <c r="H57" s="43"/>
    </row>
    <row r="58" spans="1:8" ht="15" customHeight="1">
      <c r="A58" s="44"/>
      <c r="B58" s="152"/>
      <c r="C58" s="16" t="s">
        <v>162</v>
      </c>
      <c r="D58" s="5" t="s">
        <v>24</v>
      </c>
      <c r="E58" s="15">
        <v>33</v>
      </c>
      <c r="F58" s="20">
        <v>0</v>
      </c>
      <c r="G58" s="42">
        <f t="shared" si="0"/>
        <v>0</v>
      </c>
      <c r="H58" s="43"/>
    </row>
    <row r="59" spans="1:8" ht="15" customHeight="1">
      <c r="A59" s="44"/>
      <c r="B59" s="152"/>
      <c r="C59" s="14" t="s">
        <v>163</v>
      </c>
      <c r="D59" s="5" t="s">
        <v>24</v>
      </c>
      <c r="E59" s="15">
        <v>1</v>
      </c>
      <c r="F59" s="20">
        <v>0</v>
      </c>
      <c r="G59" s="42">
        <f t="shared" si="0"/>
        <v>0</v>
      </c>
      <c r="H59" s="43"/>
    </row>
    <row r="60" spans="1:8" ht="15" customHeight="1">
      <c r="A60" s="44"/>
      <c r="B60" s="152"/>
      <c r="C60" s="16" t="s">
        <v>164</v>
      </c>
      <c r="D60" s="5" t="s">
        <v>24</v>
      </c>
      <c r="E60" s="15">
        <v>2</v>
      </c>
      <c r="F60" s="20">
        <v>0</v>
      </c>
      <c r="G60" s="42">
        <f t="shared" si="0"/>
        <v>0</v>
      </c>
      <c r="H60" s="43"/>
    </row>
    <row r="61" spans="1:8" ht="15" customHeight="1">
      <c r="A61" s="44"/>
      <c r="B61" s="152"/>
      <c r="C61" s="16" t="s">
        <v>165</v>
      </c>
      <c r="D61" s="5" t="s">
        <v>24</v>
      </c>
      <c r="E61" s="15">
        <v>3</v>
      </c>
      <c r="F61" s="20">
        <v>0</v>
      </c>
      <c r="G61" s="42">
        <f t="shared" si="0"/>
        <v>0</v>
      </c>
      <c r="H61" s="43"/>
    </row>
    <row r="62" spans="1:8" ht="15" customHeight="1">
      <c r="A62" s="44"/>
      <c r="B62" s="152"/>
      <c r="C62" s="14" t="s">
        <v>166</v>
      </c>
      <c r="D62" s="5" t="s">
        <v>24</v>
      </c>
      <c r="E62" s="15">
        <v>23</v>
      </c>
      <c r="F62" s="20">
        <v>0</v>
      </c>
      <c r="G62" s="42">
        <f t="shared" si="0"/>
        <v>0</v>
      </c>
      <c r="H62" s="43"/>
    </row>
    <row r="63" spans="1:8" ht="15" customHeight="1">
      <c r="A63" s="44"/>
      <c r="B63" s="152"/>
      <c r="C63" s="16" t="s">
        <v>167</v>
      </c>
      <c r="D63" s="5" t="s">
        <v>24</v>
      </c>
      <c r="E63" s="15">
        <v>28</v>
      </c>
      <c r="F63" s="20">
        <v>0</v>
      </c>
      <c r="G63" s="42">
        <f t="shared" si="0"/>
        <v>0</v>
      </c>
      <c r="H63" s="43"/>
    </row>
    <row r="64" spans="1:8" ht="15" customHeight="1">
      <c r="A64" s="44"/>
      <c r="B64" s="152"/>
      <c r="C64" s="16" t="s">
        <v>241</v>
      </c>
      <c r="D64" s="5" t="s">
        <v>24</v>
      </c>
      <c r="E64" s="15">
        <v>7</v>
      </c>
      <c r="F64" s="20">
        <v>0</v>
      </c>
      <c r="G64" s="42">
        <f t="shared" ref="G64" si="3">F64*E64</f>
        <v>0</v>
      </c>
      <c r="H64" s="43"/>
    </row>
    <row r="65" spans="1:8" ht="15" customHeight="1">
      <c r="A65" s="44"/>
      <c r="B65" s="152"/>
      <c r="C65" s="14" t="s">
        <v>168</v>
      </c>
      <c r="D65" s="5" t="s">
        <v>24</v>
      </c>
      <c r="E65" s="15">
        <v>1</v>
      </c>
      <c r="F65" s="20">
        <v>0</v>
      </c>
      <c r="G65" s="42">
        <f t="shared" si="0"/>
        <v>0</v>
      </c>
      <c r="H65" s="43"/>
    </row>
    <row r="66" spans="1:8" ht="15" customHeight="1">
      <c r="A66" s="44"/>
      <c r="B66" s="152"/>
      <c r="C66" s="16" t="s">
        <v>169</v>
      </c>
      <c r="D66" s="5" t="s">
        <v>24</v>
      </c>
      <c r="E66" s="15">
        <v>1</v>
      </c>
      <c r="F66" s="20">
        <v>0</v>
      </c>
      <c r="G66" s="42">
        <f t="shared" ref="G66:G123" si="4">F66*E66</f>
        <v>0</v>
      </c>
      <c r="H66" s="43"/>
    </row>
    <row r="67" spans="1:8" ht="15" customHeight="1">
      <c r="A67" s="44"/>
      <c r="B67" s="152"/>
      <c r="C67" s="16" t="s">
        <v>170</v>
      </c>
      <c r="D67" s="5" t="s">
        <v>24</v>
      </c>
      <c r="E67" s="15">
        <v>8</v>
      </c>
      <c r="F67" s="20">
        <v>0</v>
      </c>
      <c r="G67" s="42">
        <f t="shared" si="4"/>
        <v>0</v>
      </c>
      <c r="H67" s="43"/>
    </row>
    <row r="68" spans="1:8" ht="15" customHeight="1">
      <c r="A68" s="44"/>
      <c r="B68" s="152"/>
      <c r="C68" s="14" t="s">
        <v>171</v>
      </c>
      <c r="D68" s="5" t="s">
        <v>24</v>
      </c>
      <c r="E68" s="15">
        <v>1</v>
      </c>
      <c r="F68" s="20">
        <v>0</v>
      </c>
      <c r="G68" s="42">
        <f t="shared" si="4"/>
        <v>0</v>
      </c>
      <c r="H68" s="43"/>
    </row>
    <row r="69" spans="1:8" ht="15" customHeight="1">
      <c r="A69" s="44"/>
      <c r="B69" s="152"/>
      <c r="C69" s="14" t="s">
        <v>172</v>
      </c>
      <c r="D69" s="5" t="s">
        <v>24</v>
      </c>
      <c r="E69" s="15">
        <v>1</v>
      </c>
      <c r="F69" s="20">
        <v>0</v>
      </c>
      <c r="G69" s="42">
        <f t="shared" si="4"/>
        <v>0</v>
      </c>
      <c r="H69" s="43"/>
    </row>
    <row r="70" spans="1:8" ht="15" customHeight="1">
      <c r="A70" s="44"/>
      <c r="B70" s="152"/>
      <c r="C70" s="16" t="s">
        <v>173</v>
      </c>
      <c r="D70" s="5" t="s">
        <v>24</v>
      </c>
      <c r="E70" s="15">
        <v>16</v>
      </c>
      <c r="F70" s="20">
        <v>0</v>
      </c>
      <c r="G70" s="42">
        <f t="shared" si="4"/>
        <v>0</v>
      </c>
      <c r="H70" s="43"/>
    </row>
    <row r="71" spans="1:8" ht="15" customHeight="1">
      <c r="A71" s="44"/>
      <c r="B71" s="152"/>
      <c r="C71" s="14" t="s">
        <v>174</v>
      </c>
      <c r="D71" s="5" t="s">
        <v>24</v>
      </c>
      <c r="E71" s="15">
        <v>6</v>
      </c>
      <c r="F71" s="20">
        <v>0</v>
      </c>
      <c r="G71" s="42">
        <f t="shared" si="4"/>
        <v>0</v>
      </c>
      <c r="H71" s="43"/>
    </row>
    <row r="72" spans="1:8" ht="15" customHeight="1">
      <c r="A72" s="44"/>
      <c r="B72" s="152"/>
      <c r="C72" s="14" t="s">
        <v>240</v>
      </c>
      <c r="D72" s="5" t="s">
        <v>24</v>
      </c>
      <c r="E72" s="15">
        <v>9</v>
      </c>
      <c r="F72" s="20">
        <v>0</v>
      </c>
      <c r="G72" s="42">
        <f t="shared" ref="G72" si="5">F72*E72</f>
        <v>0</v>
      </c>
      <c r="H72" s="43"/>
    </row>
    <row r="73" spans="1:8" ht="15" customHeight="1">
      <c r="A73" s="44"/>
      <c r="B73" s="152"/>
      <c r="C73" s="16" t="s">
        <v>175</v>
      </c>
      <c r="D73" s="5" t="s">
        <v>24</v>
      </c>
      <c r="E73" s="15">
        <v>2</v>
      </c>
      <c r="F73" s="20">
        <v>0</v>
      </c>
      <c r="G73" s="42">
        <f t="shared" si="4"/>
        <v>0</v>
      </c>
      <c r="H73" s="43"/>
    </row>
    <row r="74" spans="1:8" ht="15" customHeight="1">
      <c r="A74" s="44"/>
      <c r="B74" s="152"/>
      <c r="C74" s="16" t="s">
        <v>176</v>
      </c>
      <c r="D74" s="5" t="s">
        <v>24</v>
      </c>
      <c r="E74" s="15">
        <v>2</v>
      </c>
      <c r="F74" s="20">
        <v>0</v>
      </c>
      <c r="G74" s="42">
        <f t="shared" si="4"/>
        <v>0</v>
      </c>
      <c r="H74" s="43"/>
    </row>
    <row r="75" spans="1:8" ht="15" customHeight="1">
      <c r="A75" s="44"/>
      <c r="B75" s="152"/>
      <c r="C75" s="16" t="s">
        <v>177</v>
      </c>
      <c r="D75" s="5" t="s">
        <v>24</v>
      </c>
      <c r="E75" s="15">
        <v>2</v>
      </c>
      <c r="F75" s="20">
        <v>0</v>
      </c>
      <c r="G75" s="42">
        <f t="shared" si="4"/>
        <v>0</v>
      </c>
      <c r="H75" s="43"/>
    </row>
    <row r="76" spans="1:8" ht="15" customHeight="1">
      <c r="A76" s="44"/>
      <c r="B76" s="152"/>
      <c r="C76" s="16" t="s">
        <v>178</v>
      </c>
      <c r="D76" s="5" t="s">
        <v>24</v>
      </c>
      <c r="E76" s="15">
        <v>1</v>
      </c>
      <c r="F76" s="20">
        <v>0</v>
      </c>
      <c r="G76" s="42">
        <f t="shared" si="4"/>
        <v>0</v>
      </c>
      <c r="H76" s="43"/>
    </row>
    <row r="77" spans="1:8" ht="15" customHeight="1">
      <c r="A77" s="44"/>
      <c r="B77" s="152"/>
      <c r="C77" s="16" t="s">
        <v>179</v>
      </c>
      <c r="D77" s="5" t="s">
        <v>24</v>
      </c>
      <c r="E77" s="15">
        <v>14</v>
      </c>
      <c r="F77" s="20">
        <v>0</v>
      </c>
      <c r="G77" s="42">
        <f t="shared" si="4"/>
        <v>0</v>
      </c>
      <c r="H77" s="43"/>
    </row>
    <row r="78" spans="1:8" ht="15" customHeight="1">
      <c r="A78" s="44"/>
      <c r="B78" s="152"/>
      <c r="C78" s="16" t="s">
        <v>180</v>
      </c>
      <c r="D78" s="5" t="s">
        <v>24</v>
      </c>
      <c r="E78" s="15">
        <v>10</v>
      </c>
      <c r="F78" s="20">
        <v>0</v>
      </c>
      <c r="G78" s="42">
        <f t="shared" si="4"/>
        <v>0</v>
      </c>
      <c r="H78" s="43"/>
    </row>
    <row r="79" spans="1:8" ht="15" customHeight="1">
      <c r="A79" s="44"/>
      <c r="B79" s="152"/>
      <c r="C79" s="16" t="s">
        <v>181</v>
      </c>
      <c r="D79" s="5" t="s">
        <v>24</v>
      </c>
      <c r="E79" s="15">
        <v>25</v>
      </c>
      <c r="F79" s="20">
        <v>0</v>
      </c>
      <c r="G79" s="42">
        <f t="shared" si="4"/>
        <v>0</v>
      </c>
      <c r="H79" s="43"/>
    </row>
    <row r="80" spans="1:8" ht="15" customHeight="1">
      <c r="A80" s="44"/>
      <c r="B80" s="152"/>
      <c r="C80" s="16" t="s">
        <v>182</v>
      </c>
      <c r="D80" s="5" t="s">
        <v>24</v>
      </c>
      <c r="E80" s="15">
        <v>5</v>
      </c>
      <c r="F80" s="20">
        <v>0</v>
      </c>
      <c r="G80" s="42">
        <f t="shared" si="4"/>
        <v>0</v>
      </c>
      <c r="H80" s="43"/>
    </row>
    <row r="81" spans="1:8" ht="15" customHeight="1">
      <c r="A81" s="44"/>
      <c r="B81" s="152"/>
      <c r="C81" s="16" t="s">
        <v>183</v>
      </c>
      <c r="D81" s="5" t="s">
        <v>24</v>
      </c>
      <c r="E81" s="15">
        <v>4</v>
      </c>
      <c r="F81" s="20">
        <v>0</v>
      </c>
      <c r="G81" s="42">
        <f t="shared" si="4"/>
        <v>0</v>
      </c>
      <c r="H81" s="43"/>
    </row>
    <row r="82" spans="1:8" ht="15" customHeight="1">
      <c r="A82" s="44"/>
      <c r="B82" s="152"/>
      <c r="C82" s="16" t="s">
        <v>184</v>
      </c>
      <c r="D82" s="5" t="s">
        <v>24</v>
      </c>
      <c r="E82" s="15">
        <v>3</v>
      </c>
      <c r="F82" s="20">
        <v>0</v>
      </c>
      <c r="G82" s="42">
        <f t="shared" si="4"/>
        <v>0</v>
      </c>
      <c r="H82" s="43"/>
    </row>
    <row r="83" spans="1:8" ht="15" customHeight="1">
      <c r="A83" s="44"/>
      <c r="B83" s="152"/>
      <c r="C83" s="16" t="s">
        <v>185</v>
      </c>
      <c r="D83" s="5" t="s">
        <v>24</v>
      </c>
      <c r="E83" s="15">
        <v>12</v>
      </c>
      <c r="F83" s="20">
        <v>0</v>
      </c>
      <c r="G83" s="42">
        <f t="shared" si="4"/>
        <v>0</v>
      </c>
      <c r="H83" s="43"/>
    </row>
    <row r="84" spans="1:8" ht="15" customHeight="1">
      <c r="A84" s="44"/>
      <c r="B84" s="152"/>
      <c r="C84" s="14" t="s">
        <v>186</v>
      </c>
      <c r="D84" s="5" t="s">
        <v>24</v>
      </c>
      <c r="E84" s="15">
        <v>4</v>
      </c>
      <c r="F84" s="20">
        <v>0</v>
      </c>
      <c r="G84" s="42">
        <f t="shared" si="4"/>
        <v>0</v>
      </c>
      <c r="H84" s="43"/>
    </row>
    <row r="85" spans="1:8" ht="15" customHeight="1">
      <c r="A85" s="44"/>
      <c r="B85" s="152"/>
      <c r="C85" s="16" t="s">
        <v>187</v>
      </c>
      <c r="D85" s="5" t="s">
        <v>24</v>
      </c>
      <c r="E85" s="15">
        <v>73</v>
      </c>
      <c r="F85" s="20">
        <v>0</v>
      </c>
      <c r="G85" s="42">
        <f t="shared" si="4"/>
        <v>0</v>
      </c>
      <c r="H85" s="43"/>
    </row>
    <row r="86" spans="1:8" ht="15" customHeight="1">
      <c r="A86" s="44"/>
      <c r="B86" s="152"/>
      <c r="C86" s="14" t="s">
        <v>188</v>
      </c>
      <c r="D86" s="5" t="s">
        <v>24</v>
      </c>
      <c r="E86" s="15">
        <v>49</v>
      </c>
      <c r="F86" s="20">
        <v>0</v>
      </c>
      <c r="G86" s="42">
        <f t="shared" si="4"/>
        <v>0</v>
      </c>
      <c r="H86" s="43"/>
    </row>
    <row r="87" spans="1:8" ht="15" customHeight="1">
      <c r="A87" s="44"/>
      <c r="B87" s="152"/>
      <c r="C87" s="16" t="s">
        <v>189</v>
      </c>
      <c r="D87" s="5" t="s">
        <v>24</v>
      </c>
      <c r="E87" s="15">
        <v>10</v>
      </c>
      <c r="F87" s="20">
        <v>0</v>
      </c>
      <c r="G87" s="42">
        <f t="shared" si="4"/>
        <v>0</v>
      </c>
      <c r="H87" s="43"/>
    </row>
    <row r="88" spans="1:8" ht="15" customHeight="1">
      <c r="A88" s="44"/>
      <c r="B88" s="152"/>
      <c r="C88" s="14" t="s">
        <v>190</v>
      </c>
      <c r="D88" s="5" t="s">
        <v>24</v>
      </c>
      <c r="E88" s="15">
        <v>4</v>
      </c>
      <c r="F88" s="20">
        <v>0</v>
      </c>
      <c r="G88" s="42">
        <f t="shared" si="4"/>
        <v>0</v>
      </c>
      <c r="H88" s="43"/>
    </row>
    <row r="89" spans="1:8" ht="15" customHeight="1">
      <c r="A89" s="44"/>
      <c r="B89" s="152"/>
      <c r="C89" s="16" t="s">
        <v>191</v>
      </c>
      <c r="D89" s="5" t="s">
        <v>24</v>
      </c>
      <c r="E89" s="15">
        <v>6</v>
      </c>
      <c r="F89" s="20">
        <v>0</v>
      </c>
      <c r="G89" s="42">
        <f t="shared" si="4"/>
        <v>0</v>
      </c>
      <c r="H89" s="43"/>
    </row>
    <row r="90" spans="1:8" ht="15" customHeight="1">
      <c r="A90" s="44"/>
      <c r="B90" s="167"/>
      <c r="C90" s="16" t="s">
        <v>222</v>
      </c>
      <c r="D90" s="5" t="s">
        <v>24</v>
      </c>
      <c r="E90" s="15">
        <v>2</v>
      </c>
      <c r="F90" s="20">
        <v>0</v>
      </c>
      <c r="G90" s="42">
        <f t="shared" si="4"/>
        <v>0</v>
      </c>
      <c r="H90" s="43"/>
    </row>
    <row r="91" spans="1:8" ht="15" customHeight="1">
      <c r="A91" s="44"/>
      <c r="B91" s="45"/>
      <c r="C91" s="16" t="s">
        <v>256</v>
      </c>
      <c r="D91" s="5" t="s">
        <v>24</v>
      </c>
      <c r="E91" s="15">
        <v>3</v>
      </c>
      <c r="F91" s="20">
        <v>0</v>
      </c>
      <c r="G91" s="42">
        <f t="shared" ref="G91" si="6">F91*E91</f>
        <v>0</v>
      </c>
      <c r="H91" s="46"/>
    </row>
    <row r="92" spans="1:8" ht="15" customHeight="1">
      <c r="A92" s="44"/>
      <c r="B92" s="168"/>
      <c r="C92" s="169"/>
      <c r="D92" s="169"/>
      <c r="E92" s="169"/>
      <c r="F92" s="169"/>
      <c r="G92" s="169"/>
      <c r="H92" s="170"/>
    </row>
    <row r="93" spans="1:8" ht="15" customHeight="1">
      <c r="A93" s="44"/>
      <c r="B93" s="151" t="s">
        <v>154</v>
      </c>
      <c r="C93" s="16" t="s">
        <v>193</v>
      </c>
      <c r="D93" s="5" t="s">
        <v>24</v>
      </c>
      <c r="E93" s="15">
        <v>2</v>
      </c>
      <c r="F93" s="20">
        <v>0</v>
      </c>
      <c r="G93" s="42">
        <f t="shared" si="4"/>
        <v>0</v>
      </c>
      <c r="H93" s="43"/>
    </row>
    <row r="94" spans="1:8" ht="15" customHeight="1">
      <c r="A94" s="44"/>
      <c r="B94" s="152"/>
      <c r="C94" s="16" t="s">
        <v>192</v>
      </c>
      <c r="D94" s="5" t="s">
        <v>24</v>
      </c>
      <c r="E94" s="15">
        <v>3</v>
      </c>
      <c r="F94" s="20">
        <v>0</v>
      </c>
      <c r="G94" s="42">
        <f t="shared" si="4"/>
        <v>0</v>
      </c>
      <c r="H94" s="43"/>
    </row>
    <row r="95" spans="1:8" ht="15" customHeight="1">
      <c r="A95" s="44"/>
      <c r="B95" s="152"/>
      <c r="C95" s="16" t="s">
        <v>216</v>
      </c>
      <c r="D95" s="5" t="s">
        <v>24</v>
      </c>
      <c r="E95" s="15">
        <v>9</v>
      </c>
      <c r="F95" s="20">
        <v>0</v>
      </c>
      <c r="G95" s="42">
        <f t="shared" si="4"/>
        <v>0</v>
      </c>
      <c r="H95" s="43"/>
    </row>
    <row r="96" spans="1:8" ht="15" customHeight="1">
      <c r="A96" s="44"/>
      <c r="B96" s="152"/>
      <c r="C96" s="16" t="s">
        <v>196</v>
      </c>
      <c r="D96" s="5" t="s">
        <v>24</v>
      </c>
      <c r="E96" s="15">
        <v>10</v>
      </c>
      <c r="F96" s="20">
        <v>0</v>
      </c>
      <c r="G96" s="42">
        <f t="shared" si="4"/>
        <v>0</v>
      </c>
      <c r="H96" s="43"/>
    </row>
    <row r="97" spans="1:8" ht="15" customHeight="1">
      <c r="A97" s="44"/>
      <c r="B97" s="152"/>
      <c r="C97" s="16" t="s">
        <v>194</v>
      </c>
      <c r="D97" s="5" t="s">
        <v>24</v>
      </c>
      <c r="E97" s="15">
        <v>7</v>
      </c>
      <c r="F97" s="20">
        <v>0</v>
      </c>
      <c r="G97" s="42">
        <f t="shared" si="4"/>
        <v>0</v>
      </c>
      <c r="H97" s="43"/>
    </row>
    <row r="98" spans="1:8" ht="15" customHeight="1">
      <c r="A98" s="44"/>
      <c r="B98" s="152"/>
      <c r="C98" s="16" t="s">
        <v>195</v>
      </c>
      <c r="D98" s="5" t="s">
        <v>24</v>
      </c>
      <c r="E98" s="15">
        <v>5</v>
      </c>
      <c r="F98" s="20">
        <v>0</v>
      </c>
      <c r="G98" s="42">
        <f t="shared" si="4"/>
        <v>0</v>
      </c>
      <c r="H98" s="43"/>
    </row>
    <row r="99" spans="1:8" ht="15" customHeight="1">
      <c r="A99" s="44"/>
      <c r="B99" s="152"/>
      <c r="C99" s="16" t="s">
        <v>197</v>
      </c>
      <c r="D99" s="5" t="s">
        <v>24</v>
      </c>
      <c r="E99" s="15">
        <v>11</v>
      </c>
      <c r="F99" s="20">
        <v>0</v>
      </c>
      <c r="G99" s="42">
        <f t="shared" si="4"/>
        <v>0</v>
      </c>
      <c r="H99" s="43"/>
    </row>
    <row r="100" spans="1:8" ht="15" customHeight="1">
      <c r="A100" s="44"/>
      <c r="B100" s="152"/>
      <c r="C100" s="16" t="s">
        <v>218</v>
      </c>
      <c r="D100" s="5" t="s">
        <v>24</v>
      </c>
      <c r="E100" s="15">
        <v>13</v>
      </c>
      <c r="F100" s="20">
        <v>0</v>
      </c>
      <c r="G100" s="42">
        <f t="shared" si="4"/>
        <v>0</v>
      </c>
      <c r="H100" s="43"/>
    </row>
    <row r="101" spans="1:8" ht="15" customHeight="1">
      <c r="A101" s="44"/>
      <c r="B101" s="167"/>
      <c r="C101" s="17" t="s">
        <v>217</v>
      </c>
      <c r="D101" s="5" t="s">
        <v>24</v>
      </c>
      <c r="E101" s="15">
        <v>1</v>
      </c>
      <c r="F101" s="20">
        <v>0</v>
      </c>
      <c r="G101" s="42">
        <f t="shared" si="4"/>
        <v>0</v>
      </c>
      <c r="H101" s="43"/>
    </row>
    <row r="102" spans="1:8" ht="15" customHeight="1">
      <c r="A102" s="44"/>
      <c r="B102" s="168"/>
      <c r="C102" s="169"/>
      <c r="D102" s="169"/>
      <c r="E102" s="169"/>
      <c r="F102" s="169"/>
      <c r="G102" s="169"/>
      <c r="H102" s="170"/>
    </row>
    <row r="103" spans="1:8" ht="15" customHeight="1">
      <c r="A103" s="44"/>
      <c r="B103" s="152" t="s">
        <v>159</v>
      </c>
      <c r="C103" s="14" t="s">
        <v>198</v>
      </c>
      <c r="D103" s="5" t="s">
        <v>24</v>
      </c>
      <c r="E103" s="15">
        <v>5</v>
      </c>
      <c r="F103" s="20">
        <v>0</v>
      </c>
      <c r="G103" s="42">
        <f t="shared" si="4"/>
        <v>0</v>
      </c>
      <c r="H103" s="43"/>
    </row>
    <row r="104" spans="1:8" ht="15" customHeight="1">
      <c r="A104" s="44"/>
      <c r="B104" s="152"/>
      <c r="C104" s="16" t="s">
        <v>199</v>
      </c>
      <c r="D104" s="5" t="s">
        <v>24</v>
      </c>
      <c r="E104" s="15">
        <v>1</v>
      </c>
      <c r="F104" s="20">
        <v>0</v>
      </c>
      <c r="G104" s="42">
        <f t="shared" si="4"/>
        <v>0</v>
      </c>
      <c r="H104" s="43"/>
    </row>
    <row r="105" spans="1:8" ht="15" customHeight="1">
      <c r="A105" s="44"/>
      <c r="B105" s="152"/>
      <c r="C105" s="16" t="s">
        <v>200</v>
      </c>
      <c r="D105" s="5" t="s">
        <v>24</v>
      </c>
      <c r="E105" s="15">
        <v>3</v>
      </c>
      <c r="F105" s="20">
        <v>0</v>
      </c>
      <c r="G105" s="42">
        <f t="shared" si="4"/>
        <v>0</v>
      </c>
      <c r="H105" s="43"/>
    </row>
    <row r="106" spans="1:8" ht="15" customHeight="1">
      <c r="A106" s="44"/>
      <c r="B106" s="152"/>
      <c r="C106" s="16" t="s">
        <v>243</v>
      </c>
      <c r="D106" s="5" t="s">
        <v>24</v>
      </c>
      <c r="E106" s="15">
        <v>1</v>
      </c>
      <c r="F106" s="20">
        <v>0</v>
      </c>
      <c r="G106" s="42">
        <f t="shared" ref="G106" si="7">F106*E106</f>
        <v>0</v>
      </c>
      <c r="H106" s="43"/>
    </row>
    <row r="107" spans="1:8" ht="15" customHeight="1">
      <c r="A107" s="44"/>
      <c r="B107" s="152"/>
      <c r="C107" s="16" t="s">
        <v>201</v>
      </c>
      <c r="D107" s="5" t="s">
        <v>24</v>
      </c>
      <c r="E107" s="15">
        <v>100</v>
      </c>
      <c r="F107" s="20">
        <v>0</v>
      </c>
      <c r="G107" s="42">
        <f t="shared" si="4"/>
        <v>0</v>
      </c>
      <c r="H107" s="43"/>
    </row>
    <row r="108" spans="1:8" ht="15" customHeight="1">
      <c r="A108" s="44"/>
      <c r="B108" s="152"/>
      <c r="C108" s="16" t="s">
        <v>250</v>
      </c>
      <c r="D108" s="5" t="s">
        <v>24</v>
      </c>
      <c r="E108" s="15">
        <v>2</v>
      </c>
      <c r="F108" s="20">
        <v>0</v>
      </c>
      <c r="G108" s="42">
        <f t="shared" ref="G108" si="8">F108*E108</f>
        <v>0</v>
      </c>
      <c r="H108" s="43"/>
    </row>
    <row r="109" spans="1:8" ht="15" customHeight="1">
      <c r="A109" s="44"/>
      <c r="B109" s="152"/>
      <c r="C109" s="16" t="s">
        <v>245</v>
      </c>
      <c r="D109" s="5" t="s">
        <v>24</v>
      </c>
      <c r="E109" s="15">
        <v>2</v>
      </c>
      <c r="F109" s="20">
        <v>0</v>
      </c>
      <c r="G109" s="42">
        <f t="shared" si="4"/>
        <v>0</v>
      </c>
      <c r="H109" s="43"/>
    </row>
    <row r="110" spans="1:8" ht="15" customHeight="1">
      <c r="A110" s="44"/>
      <c r="B110" s="152"/>
      <c r="C110" s="16" t="s">
        <v>246</v>
      </c>
      <c r="D110" s="5" t="s">
        <v>24</v>
      </c>
      <c r="E110" s="15">
        <v>2</v>
      </c>
      <c r="F110" s="20">
        <v>0</v>
      </c>
      <c r="G110" s="42">
        <f t="shared" ref="G110:G112" si="9">F110*E110</f>
        <v>0</v>
      </c>
      <c r="H110" s="43"/>
    </row>
    <row r="111" spans="1:8" ht="15" customHeight="1">
      <c r="A111" s="44"/>
      <c r="B111" s="152"/>
      <c r="C111" s="16" t="s">
        <v>251</v>
      </c>
      <c r="D111" s="5" t="s">
        <v>24</v>
      </c>
      <c r="E111" s="15">
        <v>1</v>
      </c>
      <c r="F111" s="20">
        <v>0</v>
      </c>
      <c r="G111" s="42">
        <f t="shared" ref="G111" si="10">F111*E111</f>
        <v>0</v>
      </c>
      <c r="H111" s="43"/>
    </row>
    <row r="112" spans="1:8" ht="15" customHeight="1">
      <c r="A112" s="44"/>
      <c r="B112" s="152"/>
      <c r="C112" s="16" t="s">
        <v>249</v>
      </c>
      <c r="D112" s="5" t="s">
        <v>24</v>
      </c>
      <c r="E112" s="15">
        <v>1</v>
      </c>
      <c r="F112" s="20">
        <v>0</v>
      </c>
      <c r="G112" s="42">
        <f t="shared" si="9"/>
        <v>0</v>
      </c>
      <c r="H112" s="43"/>
    </row>
    <row r="113" spans="1:8" ht="15" customHeight="1">
      <c r="A113" s="44"/>
      <c r="B113" s="152"/>
      <c r="C113" s="16" t="s">
        <v>252</v>
      </c>
      <c r="D113" s="5" t="s">
        <v>24</v>
      </c>
      <c r="E113" s="15">
        <v>2</v>
      </c>
      <c r="F113" s="20">
        <v>0</v>
      </c>
      <c r="G113" s="42">
        <f t="shared" ref="G113" si="11">F113*E113</f>
        <v>0</v>
      </c>
      <c r="H113" s="43"/>
    </row>
    <row r="114" spans="1:8" ht="15" customHeight="1">
      <c r="A114" s="44"/>
      <c r="B114" s="152"/>
      <c r="C114" s="16" t="s">
        <v>247</v>
      </c>
      <c r="D114" s="5" t="s">
        <v>24</v>
      </c>
      <c r="E114" s="15">
        <v>10</v>
      </c>
      <c r="F114" s="20">
        <v>0</v>
      </c>
      <c r="G114" s="42">
        <f t="shared" ref="G114" si="12">F114*E114</f>
        <v>0</v>
      </c>
      <c r="H114" s="43"/>
    </row>
    <row r="115" spans="1:8" ht="15" customHeight="1">
      <c r="A115" s="44"/>
      <c r="B115" s="152"/>
      <c r="C115" s="16" t="s">
        <v>254</v>
      </c>
      <c r="D115" s="5" t="s">
        <v>24</v>
      </c>
      <c r="E115" s="15">
        <v>1</v>
      </c>
      <c r="F115" s="20">
        <v>0</v>
      </c>
      <c r="G115" s="42">
        <f t="shared" ref="G115" si="13">F115*E115</f>
        <v>0</v>
      </c>
      <c r="H115" s="43"/>
    </row>
    <row r="116" spans="1:8" ht="15" customHeight="1">
      <c r="A116" s="44"/>
      <c r="B116" s="152"/>
      <c r="C116" s="16" t="s">
        <v>255</v>
      </c>
      <c r="D116" s="5" t="s">
        <v>24</v>
      </c>
      <c r="E116" s="15">
        <v>1</v>
      </c>
      <c r="F116" s="20">
        <v>0</v>
      </c>
      <c r="G116" s="42">
        <f t="shared" ref="G116" si="14">F116*E116</f>
        <v>0</v>
      </c>
      <c r="H116" s="43"/>
    </row>
    <row r="117" spans="1:8" ht="15" customHeight="1">
      <c r="A117" s="44"/>
      <c r="B117" s="152"/>
      <c r="C117" s="16" t="s">
        <v>202</v>
      </c>
      <c r="D117" s="5" t="s">
        <v>24</v>
      </c>
      <c r="E117" s="15">
        <v>1</v>
      </c>
      <c r="F117" s="20">
        <v>0</v>
      </c>
      <c r="G117" s="42">
        <f t="shared" si="4"/>
        <v>0</v>
      </c>
      <c r="H117" s="43"/>
    </row>
    <row r="118" spans="1:8" ht="15" customHeight="1">
      <c r="A118" s="44"/>
      <c r="B118" s="152"/>
      <c r="C118" s="16" t="s">
        <v>203</v>
      </c>
      <c r="D118" s="5" t="s">
        <v>24</v>
      </c>
      <c r="E118" s="15">
        <v>1</v>
      </c>
      <c r="F118" s="20">
        <v>0</v>
      </c>
      <c r="G118" s="42">
        <f t="shared" si="4"/>
        <v>0</v>
      </c>
      <c r="H118" s="43"/>
    </row>
    <row r="119" spans="1:8" ht="15" customHeight="1">
      <c r="A119" s="44"/>
      <c r="B119" s="152"/>
      <c r="C119" s="14" t="s">
        <v>204</v>
      </c>
      <c r="D119" s="5" t="s">
        <v>24</v>
      </c>
      <c r="E119" s="15">
        <v>2</v>
      </c>
      <c r="F119" s="20">
        <v>0</v>
      </c>
      <c r="G119" s="42">
        <f t="shared" si="4"/>
        <v>0</v>
      </c>
      <c r="H119" s="43"/>
    </row>
    <row r="120" spans="1:8" ht="15" customHeight="1">
      <c r="A120" s="44"/>
      <c r="B120" s="152"/>
      <c r="C120" s="14" t="s">
        <v>244</v>
      </c>
      <c r="D120" s="5" t="s">
        <v>24</v>
      </c>
      <c r="E120" s="15">
        <v>2</v>
      </c>
      <c r="F120" s="20">
        <v>0</v>
      </c>
      <c r="G120" s="42">
        <f t="shared" ref="G120" si="15">F120*E120</f>
        <v>0</v>
      </c>
      <c r="H120" s="43"/>
    </row>
    <row r="121" spans="1:8" ht="15" customHeight="1">
      <c r="A121" s="44"/>
      <c r="B121" s="152"/>
      <c r="C121" s="16" t="s">
        <v>205</v>
      </c>
      <c r="D121" s="5" t="s">
        <v>24</v>
      </c>
      <c r="E121" s="15">
        <v>7</v>
      </c>
      <c r="F121" s="20">
        <v>0</v>
      </c>
      <c r="G121" s="42">
        <f t="shared" si="4"/>
        <v>0</v>
      </c>
      <c r="H121" s="43"/>
    </row>
    <row r="122" spans="1:8" ht="15" customHeight="1">
      <c r="A122" s="44"/>
      <c r="B122" s="152"/>
      <c r="C122" s="16" t="s">
        <v>206</v>
      </c>
      <c r="D122" s="5" t="s">
        <v>24</v>
      </c>
      <c r="E122" s="15">
        <v>1</v>
      </c>
      <c r="F122" s="20">
        <v>0</v>
      </c>
      <c r="G122" s="42">
        <f t="shared" si="4"/>
        <v>0</v>
      </c>
      <c r="H122" s="43"/>
    </row>
    <row r="123" spans="1:8" ht="15" customHeight="1">
      <c r="A123" s="44"/>
      <c r="B123" s="167"/>
      <c r="C123" s="16" t="s">
        <v>207</v>
      </c>
      <c r="D123" s="5" t="s">
        <v>24</v>
      </c>
      <c r="E123" s="15">
        <v>1</v>
      </c>
      <c r="F123" s="20">
        <v>0</v>
      </c>
      <c r="G123" s="42">
        <f t="shared" si="4"/>
        <v>0</v>
      </c>
      <c r="H123" s="43"/>
    </row>
    <row r="124" spans="1:8" ht="15" customHeight="1" thickBot="1">
      <c r="A124" s="41"/>
      <c r="B124" s="92"/>
      <c r="C124" s="93"/>
      <c r="D124" s="93"/>
      <c r="E124" s="93"/>
      <c r="F124" s="93"/>
      <c r="G124" s="93"/>
      <c r="H124" s="94"/>
    </row>
    <row r="125" spans="1:8">
      <c r="A125" s="156">
        <v>2</v>
      </c>
      <c r="B125" s="158" t="s">
        <v>220</v>
      </c>
      <c r="C125" s="159"/>
      <c r="D125" s="159"/>
      <c r="E125" s="159"/>
      <c r="F125" s="159"/>
      <c r="G125" s="162">
        <f>SUM(G103:G123,G93:G101,G56:G90,G45:G54,G7:G43)</f>
        <v>0</v>
      </c>
      <c r="H125" s="131"/>
    </row>
    <row r="126" spans="1:8" ht="15" thickBot="1">
      <c r="A126" s="157"/>
      <c r="B126" s="160"/>
      <c r="C126" s="161"/>
      <c r="D126" s="161"/>
      <c r="E126" s="161"/>
      <c r="F126" s="161"/>
      <c r="G126" s="163"/>
      <c r="H126" s="132"/>
    </row>
  </sheetData>
  <sheetProtection algorithmName="SHA-512" hashValue="jQN+3z2YkU2z0xgki5izrnBirWsYpNyAX76WEdarvUFYbWOXAW14JJadhAU0QwV82s1/WCnJ+yFSrKVrz8+vqg==" saltValue="R4WrI3NzqgYtcJZoJpIXOg==" spinCount="100000" sheet="1" objects="1" scenarios="1"/>
  <mergeCells count="25">
    <mergeCell ref="A125:A126"/>
    <mergeCell ref="B125:F126"/>
    <mergeCell ref="G125:G126"/>
    <mergeCell ref="B45:B54"/>
    <mergeCell ref="B56:B90"/>
    <mergeCell ref="B55:H55"/>
    <mergeCell ref="H125:H126"/>
    <mergeCell ref="B103:B123"/>
    <mergeCell ref="B93:B101"/>
    <mergeCell ref="B102:H102"/>
    <mergeCell ref="B92:H92"/>
    <mergeCell ref="B6:H6"/>
    <mergeCell ref="B124:H124"/>
    <mergeCell ref="D3:D4"/>
    <mergeCell ref="E3:E4"/>
    <mergeCell ref="H3:H4"/>
    <mergeCell ref="B7:B43"/>
    <mergeCell ref="B44:H44"/>
    <mergeCell ref="A3:A4"/>
    <mergeCell ref="G3:G4"/>
    <mergeCell ref="B1:C1"/>
    <mergeCell ref="D1:E1"/>
    <mergeCell ref="H1:H2"/>
    <mergeCell ref="B2:C2"/>
    <mergeCell ref="D2:E2"/>
  </mergeCells>
  <pageMargins left="0.7" right="0.7" top="0.78740157499999996" bottom="0.78740157499999996" header="0.3" footer="0.3"/>
  <pageSetup paperSize="9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Komponenty a cena celkem</vt:lpstr>
      <vt:lpstr>Seznam pojistek - revize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Stuchlík Viktor</dc:creator>
  <cp:lastModifiedBy>Ševecová Ivana</cp:lastModifiedBy>
  <cp:lastPrinted>2021-02-03T10:51:52Z</cp:lastPrinted>
  <dcterms:created xsi:type="dcterms:W3CDTF">2019-02-02T15:27:05Z</dcterms:created>
  <dcterms:modified xsi:type="dcterms:W3CDTF">2024-05-14T15:13:29Z</dcterms:modified>
</cp:coreProperties>
</file>