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defaultThemeVersion="124226"/>
  <bookViews>
    <workbookView xWindow="135" yWindow="0" windowWidth="26865" windowHeight="15420" activeTab="0"/>
  </bookViews>
  <sheets>
    <sheet name="Nabídka pro příslušnou Část" sheetId="1" r:id="rId1"/>
    <sheet name="Vyhodnocení zakázky v Části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<sst xmlns="http://schemas.openxmlformats.org/spreadsheetml/2006/main" count="148" uniqueCount="95">
  <si>
    <t xml:space="preserve"> VELKÉ OPRAVY - SVÁRY TRUBEK (RT a VT)</t>
  </si>
  <si>
    <t>průměr trubky (mm)</t>
  </si>
  <si>
    <t xml:space="preserve">tloušťka stěny (mm) </t>
  </si>
  <si>
    <t>cena (Kč) za jednotku  - kontrola jednoho sváru</t>
  </si>
  <si>
    <t>&lt; 6</t>
  </si>
  <si>
    <t>&gt; 6</t>
  </si>
  <si>
    <t>6  ÷  15</t>
  </si>
  <si>
    <t>cena  (Kč) za jednotku  - kontrola jednoho sváru</t>
  </si>
  <si>
    <t>BĚŽNÉ OPRAVY - SVÁRY TRUBEK (RT a VT)</t>
  </si>
  <si>
    <t>Kontrola metodou magnetickou</t>
  </si>
  <si>
    <t>cena  (Kč) za jednotku</t>
  </si>
  <si>
    <t>plocha</t>
  </si>
  <si>
    <t>1 m2</t>
  </si>
  <si>
    <t>svar rovinný</t>
  </si>
  <si>
    <t>1  bm</t>
  </si>
  <si>
    <t>svary na trubkách</t>
  </si>
  <si>
    <t>1 bm</t>
  </si>
  <si>
    <t>dopravní prostředek (cena při běžných opravách) (Kč/km)</t>
  </si>
  <si>
    <t>dopravní prostředek (cena při velkých opravách) (Kč/km)</t>
  </si>
  <si>
    <t>Počet noclehů za rok:</t>
  </si>
  <si>
    <t>místo výjezdu:</t>
  </si>
  <si>
    <t xml:space="preserve">           (Kč/km)</t>
  </si>
  <si>
    <t>vzdálenost k ref. bodu (km)</t>
  </si>
  <si>
    <t>cena "C1" (Kč)</t>
  </si>
  <si>
    <t>cena "C2" (Kč)</t>
  </si>
  <si>
    <t>cena "C3" (Kč)</t>
  </si>
  <si>
    <t xml:space="preserve">Cena "C4" (Kč/km) </t>
  </si>
  <si>
    <t>……………………………….</t>
  </si>
  <si>
    <t xml:space="preserve">dílčí ceny: </t>
  </si>
  <si>
    <t>průměr dílčích cen  = cena "C3"</t>
  </si>
  <si>
    <t xml:space="preserve">ref bod A: </t>
  </si>
  <si>
    <t>staničení : 30080,945</t>
  </si>
  <si>
    <t>vzdálenost k referenčnímu bodu A, B, event. C (km)</t>
  </si>
  <si>
    <t xml:space="preserve">ref. bod B: </t>
  </si>
  <si>
    <t>staničení : 42761,366</t>
  </si>
  <si>
    <t xml:space="preserve">ref. bod C: </t>
  </si>
  <si>
    <t>staničení: 85820,71</t>
  </si>
  <si>
    <t>trasa</t>
  </si>
  <si>
    <t>Litvínov - Roudnice</t>
  </si>
  <si>
    <t>Šlapanov - Smyslov</t>
  </si>
  <si>
    <t>Klobouky - Loukov</t>
  </si>
  <si>
    <t>GPS</t>
  </si>
  <si>
    <t>N 50°23´ 31.185"   E 13°49´ 33.340"</t>
  </si>
  <si>
    <t>N 49.2863564850617 E 15.2319433822168</t>
  </si>
  <si>
    <t>N 49,40978187   E 17,64824261</t>
  </si>
  <si>
    <t>viz mapka v ZD</t>
  </si>
  <si>
    <r>
      <t xml:space="preserve">průměr </t>
    </r>
    <r>
      <rPr>
        <b/>
        <sz val="10"/>
        <color rgb="FFFF0000"/>
        <rFont val="Arial"/>
        <family val="2"/>
      </rPr>
      <t xml:space="preserve">(aritmetický) </t>
    </r>
    <r>
      <rPr>
        <b/>
        <sz val="10"/>
        <color rgb="FFC00000"/>
        <rFont val="Arial"/>
        <family val="2"/>
      </rPr>
      <t>cen všech položek = cena "C1" (Kč)</t>
    </r>
  </si>
  <si>
    <t>předpokládanou míru podílu na celkových výjezdech  metody magnetické</t>
  </si>
  <si>
    <t>Průměr (aritmetický) "C1 a C2" (Kč)</t>
  </si>
  <si>
    <t>celkové roční náklady (Kč) = Nabídková cena ("CA", event. "CB" nebo "CC")</t>
  </si>
  <si>
    <t>cena nocležného "C5" (Kč/osoba/noc)</t>
  </si>
  <si>
    <t>DML</t>
  </si>
  <si>
    <t>BDO</t>
  </si>
  <si>
    <t>DVO</t>
  </si>
  <si>
    <t>doprava mobilní laboratoře (Kč/km)</t>
  </si>
  <si>
    <t>cena za mobilizaci "C6" (Kč), včetně dopravy</t>
  </si>
  <si>
    <t>školení na sklad (Kč/osoba/sklad)</t>
  </si>
  <si>
    <t xml:space="preserve">nocležné cena, "C5" (Kč/osoba/noc) </t>
  </si>
  <si>
    <t>vyhodnocení na místě, cena "C6" (Kč)</t>
  </si>
  <si>
    <t>školení a prostoj při čekání, cena "C7" (Kč)</t>
  </si>
  <si>
    <t>účastník:  (název dle obch. rejstříku)</t>
  </si>
  <si>
    <t xml:space="preserve">Počet výjezdů pro příslušnou část zakázky a k ni přináležící oblast (oblast A event oblast B nebo oblast C): </t>
  </si>
  <si>
    <t>předpokládanou míru podílu na celkových výjezdech  
u velkých a  běžných oprav - sváry trubek VT a RT (koeficient 0,9):</t>
  </si>
  <si>
    <t>Hodnocení modelového roku                          ("modelový příklad"):</t>
  </si>
  <si>
    <t>Rámcová dohoda na provádění nedestruktivního testování potrubí produktovodních linií v ČEPRO, a.s., 2024 - 2028</t>
  </si>
  <si>
    <t>příloha č. 5 ZD č.: 305/23/OCN    -   Vyhodnocovací tabulka  (pro zpracování nabídkových cen, CA, CB, CC)</t>
  </si>
  <si>
    <t>nabídková cena (CA/CB/CC) = ((C1+C2)/2 * 0,9 + 0,1*C3) + 40*km*C4 + 30*C5 + 50*C6 + C7</t>
  </si>
  <si>
    <t>Počet použití mobilní laboratoře za rok:</t>
  </si>
  <si>
    <t xml:space="preserve">dle vzorce v čl. 4 ZD (str. 11). </t>
  </si>
  <si>
    <r>
      <rPr>
        <b/>
        <sz val="12"/>
        <rFont val="Arial"/>
        <family val="2"/>
      </rPr>
      <t xml:space="preserve">zadávací řízení č.: 305/23/OCN </t>
    </r>
    <r>
      <rPr>
        <b/>
        <sz val="12"/>
        <color rgb="FFC00000"/>
        <rFont val="Arial"/>
        <family val="2"/>
      </rPr>
      <t xml:space="preserve"> -  "Rámcová dohoda na provádění nedestruktivního testování potrubí produktovodních linií v ČEPRO, a.s.  2024 - 2028"                                                                             TAB. k vyplnění nabídkových cen  </t>
    </r>
    <r>
      <rPr>
        <b/>
        <u val="single"/>
        <sz val="12"/>
        <rFont val="Arial"/>
        <family val="2"/>
      </rPr>
      <t>pro Část I - Oblast A*, Část II* - Oblast B*, event. Část III* - Oblast C*</t>
    </r>
    <r>
      <rPr>
        <b/>
        <sz val="12"/>
        <rFont val="Arial"/>
        <family val="2"/>
      </rPr>
      <t xml:space="preserve">               *</t>
    </r>
    <r>
      <rPr>
        <b/>
        <sz val="12"/>
        <rFont val="Calibri"/>
        <family val="2"/>
      </rPr>
      <t>[účastník doplní Část, do které se hodlá podat cenovou nabídku]</t>
    </r>
  </si>
  <si>
    <t>64  -  83</t>
  </si>
  <si>
    <t>109  -  127</t>
  </si>
  <si>
    <t>128  -  180</t>
  </si>
  <si>
    <t>181  -  219</t>
  </si>
  <si>
    <t>220  -  280</t>
  </si>
  <si>
    <t>281  -  324</t>
  </si>
  <si>
    <t xml:space="preserve">Část I : </t>
  </si>
  <si>
    <t>Část II :</t>
  </si>
  <si>
    <t>Část III :</t>
  </si>
  <si>
    <r>
      <t>průměr</t>
    </r>
    <r>
      <rPr>
        <b/>
        <sz val="10"/>
        <color rgb="FFFF0000"/>
        <rFont val="Arial"/>
        <family val="2"/>
      </rPr>
      <t xml:space="preserve"> (aritmetický)</t>
    </r>
    <r>
      <rPr>
        <b/>
        <sz val="10"/>
        <color rgb="FFC00000"/>
        <rFont val="Arial"/>
        <family val="2"/>
      </rPr>
      <t xml:space="preserve"> cen všech položek = cena "C2"</t>
    </r>
  </si>
  <si>
    <r>
      <t>průměr</t>
    </r>
    <r>
      <rPr>
        <b/>
        <sz val="10"/>
        <color rgb="FFFF0000"/>
        <rFont val="Arial"/>
        <family val="2"/>
      </rPr>
      <t xml:space="preserve"> (aritmetický)</t>
    </r>
    <r>
      <rPr>
        <b/>
        <sz val="10"/>
        <color rgb="FFC00000"/>
        <rFont val="Arial"/>
        <family val="2"/>
      </rPr>
      <t xml:space="preserve"> dílčích cen = "C4" (Kč)</t>
    </r>
  </si>
  <si>
    <t>325  -  350</t>
  </si>
  <si>
    <t>351  -  400</t>
  </si>
  <si>
    <t>401  -  450</t>
  </si>
  <si>
    <t>451  -  500</t>
  </si>
  <si>
    <t>50  -  63</t>
  </si>
  <si>
    <t>přepoklad 120 výjezdů za rok (za všechny části zakázky), tj 40 výjezdů v každé Části zakázky a k ní příslušející Oblasti:</t>
  </si>
  <si>
    <r>
      <rPr>
        <b/>
        <sz val="10"/>
        <color theme="1"/>
        <rFont val="Arial"/>
        <family val="2"/>
      </rPr>
      <t>DOPRAVA</t>
    </r>
    <r>
      <rPr>
        <b/>
        <sz val="8"/>
        <color theme="1"/>
        <rFont val="Arial"/>
        <family val="2"/>
      </rPr>
      <t xml:space="preserve"> (dle odst. 4.6. ZD)</t>
    </r>
  </si>
  <si>
    <r>
      <rPr>
        <b/>
        <sz val="10"/>
        <color theme="1"/>
        <rFont val="Arial"/>
        <family val="2"/>
      </rPr>
      <t>MÍSTO VÝJEZDU</t>
    </r>
    <r>
      <rPr>
        <b/>
        <sz val="8"/>
        <color theme="1"/>
        <rFont val="Arial"/>
        <family val="2"/>
      </rPr>
      <t xml:space="preserve"> (dle odst. 4.6. ZD)</t>
    </r>
  </si>
  <si>
    <r>
      <rPr>
        <b/>
        <sz val="10"/>
        <color theme="1"/>
        <rFont val="Arial"/>
        <family val="2"/>
      </rPr>
      <t xml:space="preserve"> NOCLEŽNÉ</t>
    </r>
    <r>
      <rPr>
        <b/>
        <sz val="8"/>
        <color theme="1"/>
        <rFont val="Arial"/>
        <family val="2"/>
      </rPr>
      <t xml:space="preserve"> (dle odst. 4.7. ZD)</t>
    </r>
  </si>
  <si>
    <r>
      <t xml:space="preserve">VYHODNOCENÍ NA MÍSTĚ </t>
    </r>
    <r>
      <rPr>
        <b/>
        <sz val="8"/>
        <color theme="1"/>
        <rFont val="Arial"/>
        <family val="2"/>
      </rPr>
      <t>(dle odst. 4.8. ZD)</t>
    </r>
  </si>
  <si>
    <r>
      <rPr>
        <b/>
        <sz val="10"/>
        <color theme="1"/>
        <rFont val="Arial"/>
        <family val="2"/>
      </rPr>
      <t>ŠKOLENÍ A PROSTOJ PŘI ČEKÁNÍ</t>
    </r>
    <r>
      <rPr>
        <b/>
        <sz val="12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(dle odst. 4.9. ZD)</t>
    </r>
  </si>
  <si>
    <t>cena za školení  = "C7" (Kč)</t>
  </si>
  <si>
    <t>Brno</t>
  </si>
  <si>
    <t>cena: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</si>
</sst>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b/>
      <sz val="12"/>
      <color rgb="FFFF0000"/>
      <name val="Arial"/>
      <family val="2"/>
    </font>
    <font>
      <b/>
      <sz val="12"/>
      <color rgb="FF7030A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color rgb="FFC00000"/>
      <name val="Arial"/>
      <family val="2"/>
    </font>
    <font>
      <b/>
      <sz val="10"/>
      <color rgb="FFFF0000"/>
      <name val="Arial"/>
      <family val="2"/>
    </font>
    <font>
      <b/>
      <sz val="12"/>
      <name val="Calibri"/>
      <family val="2"/>
    </font>
    <font>
      <sz val="12"/>
      <color rgb="FF7030A0"/>
      <name val="Arial"/>
      <family val="2"/>
    </font>
    <font>
      <b/>
      <sz val="12"/>
      <color rgb="FFC00000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1"/>
      <color rgb="FF7030A0"/>
      <name val="Arial"/>
      <family val="2"/>
    </font>
    <font>
      <b/>
      <i/>
      <sz val="10"/>
      <name val="Arial"/>
      <family val="2"/>
    </font>
    <font>
      <b/>
      <i/>
      <sz val="11"/>
      <color rgb="FFC00000"/>
      <name val="Arial"/>
      <family val="2"/>
    </font>
    <font>
      <b/>
      <sz val="11"/>
      <color theme="5" tint="-0.4999699890613556"/>
      <name val="Arial"/>
      <family val="2"/>
    </font>
    <font>
      <sz val="11"/>
      <color theme="5" tint="-0.4999699890613556"/>
      <name val="Arial"/>
      <family val="2"/>
    </font>
  </fonts>
  <fills count="1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 style="medium"/>
      <right/>
      <top/>
      <bottom style="hair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medium"/>
      <right style="thin"/>
      <top style="hair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hair"/>
      <bottom/>
    </border>
    <border>
      <left style="thin"/>
      <right/>
      <top style="hair"/>
      <bottom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4" fontId="0" fillId="3" borderId="8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4" fontId="0" fillId="3" borderId="12" xfId="0" applyNumberForma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4" fillId="4" borderId="2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4" fontId="0" fillId="3" borderId="16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2" fontId="0" fillId="0" borderId="9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25" xfId="0" applyNumberFormat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3" fontId="18" fillId="7" borderId="27" xfId="0" applyNumberFormat="1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20" fillId="6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9" fontId="2" fillId="0" borderId="32" xfId="0" applyNumberFormat="1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21" fillId="9" borderId="39" xfId="0" applyFont="1" applyFill="1" applyBorder="1" applyAlignment="1">
      <alignment horizontal="center" vertical="center"/>
    </xf>
    <xf numFmtId="0" fontId="22" fillId="9" borderId="40" xfId="0" applyFont="1" applyFill="1" applyBorder="1" applyAlignment="1">
      <alignment horizontal="center"/>
    </xf>
    <xf numFmtId="0" fontId="22" fillId="9" borderId="7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 vertical="center"/>
    </xf>
    <xf numFmtId="0" fontId="0" fillId="6" borderId="40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 wrapText="1"/>
    </xf>
    <xf numFmtId="0" fontId="16" fillId="8" borderId="40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 wrapText="1"/>
    </xf>
    <xf numFmtId="0" fontId="3" fillId="10" borderId="27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left" vertical="center" wrapText="1"/>
    </xf>
    <xf numFmtId="0" fontId="6" fillId="8" borderId="40" xfId="0" applyFont="1" applyFill="1" applyBorder="1" applyAlignment="1">
      <alignment horizontal="left" vertical="center" wrapText="1"/>
    </xf>
    <xf numFmtId="0" fontId="6" fillId="8" borderId="7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" fontId="0" fillId="3" borderId="43" xfId="0" applyNumberFormat="1" applyFill="1" applyBorder="1" applyAlignment="1">
      <alignment horizontal="center" vertical="center"/>
    </xf>
    <xf numFmtId="4" fontId="0" fillId="3" borderId="44" xfId="0" applyNumberFormat="1" applyFill="1" applyBorder="1" applyAlignment="1">
      <alignment horizontal="center" vertical="center"/>
    </xf>
    <xf numFmtId="4" fontId="0" fillId="3" borderId="45" xfId="0" applyNumberFormat="1" applyFill="1" applyBorder="1" applyAlignment="1">
      <alignment horizontal="center" vertical="center"/>
    </xf>
    <xf numFmtId="4" fontId="0" fillId="3" borderId="46" xfId="0" applyNumberForma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0" fillId="0" borderId="47" xfId="0" applyBorder="1" applyAlignment="1">
      <alignment horizontal="left" vertical="center"/>
    </xf>
    <xf numFmtId="0" fontId="4" fillId="4" borderId="5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4" fontId="2" fillId="11" borderId="27" xfId="0" applyNumberFormat="1" applyFont="1" applyFill="1" applyBorder="1" applyAlignment="1">
      <alignment horizontal="center" vertical="center"/>
    </xf>
    <xf numFmtId="0" fontId="17" fillId="12" borderId="22" xfId="0" applyFont="1" applyFill="1" applyBorder="1" applyAlignment="1">
      <alignment horizontal="center" vertical="center" wrapText="1" shrinkToFit="1"/>
    </xf>
    <xf numFmtId="0" fontId="2" fillId="12" borderId="30" xfId="0" applyFont="1" applyFill="1" applyBorder="1" applyAlignment="1">
      <alignment horizontal="center" vertical="center"/>
    </xf>
    <xf numFmtId="0" fontId="0" fillId="12" borderId="50" xfId="0" applyFill="1" applyBorder="1" applyAlignment="1">
      <alignment horizontal="center" vertical="center"/>
    </xf>
    <xf numFmtId="0" fontId="0" fillId="12" borderId="51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5" borderId="18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left" vertical="center" wrapText="1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3" fillId="8" borderId="20" xfId="0" applyFont="1" applyFill="1" applyBorder="1" applyAlignment="1">
      <alignment horizontal="center" vertical="center"/>
    </xf>
    <xf numFmtId="0" fontId="0" fillId="0" borderId="27" xfId="0" applyBorder="1"/>
    <xf numFmtId="0" fontId="2" fillId="11" borderId="2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48"/>
  <sheetViews>
    <sheetView tabSelected="1" workbookViewId="0" topLeftCell="A25">
      <selection activeCell="O35" sqref="O35"/>
    </sheetView>
  </sheetViews>
  <sheetFormatPr defaultColWidth="9.140625" defaultRowHeight="12.75"/>
  <cols>
    <col min="1" max="1" width="30.8515625" style="0" customWidth="1"/>
    <col min="2" max="2" width="20.140625" style="0" customWidth="1"/>
    <col min="3" max="3" width="20.28125" style="6" customWidth="1"/>
    <col min="4" max="4" width="1.57421875" style="0" customWidth="1"/>
    <col min="5" max="6" width="20.140625" style="0" customWidth="1"/>
    <col min="7" max="7" width="20.28125" style="0" customWidth="1"/>
    <col min="8" max="8" width="1.7109375" style="0" customWidth="1"/>
    <col min="9" max="9" width="17.421875" style="0" customWidth="1"/>
    <col min="10" max="10" width="20.28125" style="0" customWidth="1"/>
    <col min="11" max="11" width="16.7109375" style="0" customWidth="1"/>
  </cols>
  <sheetData>
    <row r="1" spans="1:11" ht="51" customHeight="1" thickBot="1">
      <c r="A1" s="93" t="s">
        <v>69</v>
      </c>
      <c r="B1" s="94"/>
      <c r="C1" s="94"/>
      <c r="D1" s="94"/>
      <c r="E1" s="94"/>
      <c r="F1" s="94"/>
      <c r="G1" s="94"/>
      <c r="H1" s="94"/>
      <c r="I1" s="94"/>
      <c r="J1" s="94"/>
      <c r="K1" s="95"/>
    </row>
    <row r="2" spans="1:11" ht="27.75" customHeight="1" thickBot="1">
      <c r="A2" s="68" t="s">
        <v>0</v>
      </c>
      <c r="B2" s="69"/>
      <c r="C2" s="70"/>
      <c r="D2" s="7"/>
      <c r="E2" s="68" t="s">
        <v>8</v>
      </c>
      <c r="F2" s="69"/>
      <c r="G2" s="70"/>
      <c r="H2" s="7"/>
      <c r="I2" s="68" t="s">
        <v>9</v>
      </c>
      <c r="J2" s="69"/>
      <c r="K2" s="70"/>
    </row>
    <row r="3" spans="1:11" s="2" customFormat="1" ht="42.75" customHeight="1" thickBot="1">
      <c r="A3" s="13" t="s">
        <v>1</v>
      </c>
      <c r="B3" s="14" t="s">
        <v>2</v>
      </c>
      <c r="C3" s="15" t="s">
        <v>3</v>
      </c>
      <c r="D3" s="3"/>
      <c r="E3" s="13" t="s">
        <v>1</v>
      </c>
      <c r="F3" s="14" t="s">
        <v>2</v>
      </c>
      <c r="G3" s="15" t="s">
        <v>7</v>
      </c>
      <c r="H3" s="3"/>
      <c r="I3" s="13" t="s">
        <v>28</v>
      </c>
      <c r="J3" s="16"/>
      <c r="K3" s="15" t="s">
        <v>10</v>
      </c>
    </row>
    <row r="4" spans="1:11" ht="21.75" customHeight="1">
      <c r="A4" s="12" t="s">
        <v>85</v>
      </c>
      <c r="B4" s="96" t="s">
        <v>4</v>
      </c>
      <c r="C4" s="98"/>
      <c r="D4" s="7"/>
      <c r="E4" s="12" t="s">
        <v>85</v>
      </c>
      <c r="F4" s="96" t="s">
        <v>4</v>
      </c>
      <c r="G4" s="98"/>
      <c r="H4" s="7"/>
      <c r="I4" s="22" t="s">
        <v>11</v>
      </c>
      <c r="J4" s="96" t="s">
        <v>12</v>
      </c>
      <c r="K4" s="98">
        <v>1000</v>
      </c>
    </row>
    <row r="5" spans="1:11" ht="19.5" customHeight="1">
      <c r="A5" s="73" t="s">
        <v>70</v>
      </c>
      <c r="B5" s="97" t="s">
        <v>4</v>
      </c>
      <c r="C5" s="99"/>
      <c r="D5" s="7"/>
      <c r="E5" s="73" t="s">
        <v>70</v>
      </c>
      <c r="F5" s="97" t="s">
        <v>4</v>
      </c>
      <c r="G5" s="99"/>
      <c r="H5" s="7"/>
      <c r="I5" s="23" t="s">
        <v>13</v>
      </c>
      <c r="J5" s="97" t="s">
        <v>14</v>
      </c>
      <c r="K5" s="99">
        <v>2000</v>
      </c>
    </row>
    <row r="6" spans="1:11" ht="17.25" customHeight="1" thickBot="1">
      <c r="A6" s="73"/>
      <c r="B6" s="97" t="s">
        <v>5</v>
      </c>
      <c r="C6" s="99"/>
      <c r="D6" s="7"/>
      <c r="E6" s="73"/>
      <c r="F6" s="97" t="s">
        <v>5</v>
      </c>
      <c r="G6" s="99"/>
      <c r="H6" s="7"/>
      <c r="I6" s="107" t="s">
        <v>15</v>
      </c>
      <c r="J6" s="103" t="s">
        <v>16</v>
      </c>
      <c r="K6" s="101">
        <v>3000</v>
      </c>
    </row>
    <row r="7" spans="1:11" ht="17.25" customHeight="1" thickBot="1">
      <c r="A7" s="73" t="s">
        <v>71</v>
      </c>
      <c r="B7" s="97" t="s">
        <v>4</v>
      </c>
      <c r="C7" s="99"/>
      <c r="D7" s="7"/>
      <c r="E7" s="73" t="s">
        <v>71</v>
      </c>
      <c r="F7" s="97" t="s">
        <v>4</v>
      </c>
      <c r="G7" s="99"/>
      <c r="H7" s="7"/>
      <c r="I7" s="108" t="s">
        <v>29</v>
      </c>
      <c r="J7" s="109"/>
      <c r="K7" s="110">
        <f>IF(SUM(K4:K6)=0,0,AVERAGE(K4:K6))</f>
        <v>2000</v>
      </c>
    </row>
    <row r="8" spans="1:11" ht="18.75" customHeight="1">
      <c r="A8" s="73"/>
      <c r="B8" s="97" t="s">
        <v>6</v>
      </c>
      <c r="C8" s="99"/>
      <c r="D8" s="7"/>
      <c r="E8" s="73"/>
      <c r="F8" s="97" t="s">
        <v>6</v>
      </c>
      <c r="G8" s="99"/>
      <c r="H8" s="7"/>
      <c r="I8" s="7"/>
      <c r="J8" s="7"/>
      <c r="K8" s="8"/>
    </row>
    <row r="9" spans="1:11" ht="21.75" customHeight="1">
      <c r="A9" s="73" t="s">
        <v>72</v>
      </c>
      <c r="B9" s="97" t="s">
        <v>4</v>
      </c>
      <c r="C9" s="99">
        <v>10</v>
      </c>
      <c r="D9" s="7"/>
      <c r="E9" s="73" t="s">
        <v>72</v>
      </c>
      <c r="F9" s="97" t="s">
        <v>4</v>
      </c>
      <c r="G9" s="99"/>
      <c r="H9" s="7"/>
      <c r="I9" s="7"/>
      <c r="J9" s="7"/>
      <c r="K9" s="8"/>
    </row>
    <row r="10" spans="1:11" ht="21.75" customHeight="1">
      <c r="A10" s="73"/>
      <c r="B10" s="97" t="s">
        <v>6</v>
      </c>
      <c r="C10" s="99"/>
      <c r="D10" s="7"/>
      <c r="E10" s="73"/>
      <c r="F10" s="97" t="s">
        <v>6</v>
      </c>
      <c r="G10" s="99"/>
      <c r="H10" s="7"/>
      <c r="I10" s="7"/>
      <c r="J10" s="7"/>
      <c r="K10" s="8"/>
    </row>
    <row r="11" spans="1:11" ht="18" customHeight="1">
      <c r="A11" s="73" t="s">
        <v>73</v>
      </c>
      <c r="B11" s="97" t="s">
        <v>4</v>
      </c>
      <c r="C11" s="99"/>
      <c r="D11" s="7"/>
      <c r="E11" s="73" t="s">
        <v>73</v>
      </c>
      <c r="F11" s="97" t="s">
        <v>4</v>
      </c>
      <c r="G11" s="99"/>
      <c r="H11" s="7"/>
      <c r="I11" s="7"/>
      <c r="J11" s="7"/>
      <c r="K11" s="8"/>
    </row>
    <row r="12" spans="1:11" ht="18" customHeight="1">
      <c r="A12" s="73"/>
      <c r="B12" s="97" t="s">
        <v>6</v>
      </c>
      <c r="C12" s="99"/>
      <c r="D12" s="7"/>
      <c r="E12" s="73"/>
      <c r="F12" s="97" t="s">
        <v>6</v>
      </c>
      <c r="G12" s="99"/>
      <c r="H12" s="7"/>
      <c r="I12" s="7"/>
      <c r="J12" s="7"/>
      <c r="K12" s="8"/>
    </row>
    <row r="13" spans="1:11" ht="15.75" customHeight="1">
      <c r="A13" s="73" t="s">
        <v>74</v>
      </c>
      <c r="B13" s="97" t="s">
        <v>4</v>
      </c>
      <c r="C13" s="99"/>
      <c r="D13" s="7"/>
      <c r="E13" s="73" t="s">
        <v>74</v>
      </c>
      <c r="F13" s="97" t="s">
        <v>4</v>
      </c>
      <c r="G13" s="99">
        <v>20</v>
      </c>
      <c r="H13" s="7"/>
      <c r="I13" s="7"/>
      <c r="J13" s="7"/>
      <c r="K13" s="8"/>
    </row>
    <row r="14" spans="1:11" ht="18" customHeight="1">
      <c r="A14" s="73"/>
      <c r="B14" s="97" t="s">
        <v>6</v>
      </c>
      <c r="C14" s="99"/>
      <c r="D14" s="7"/>
      <c r="E14" s="73"/>
      <c r="F14" s="97" t="s">
        <v>6</v>
      </c>
      <c r="G14" s="99"/>
      <c r="H14" s="7"/>
      <c r="I14" s="7"/>
      <c r="J14" s="7"/>
      <c r="K14" s="8"/>
    </row>
    <row r="15" spans="1:11" ht="17.25" customHeight="1">
      <c r="A15" s="73" t="s">
        <v>75</v>
      </c>
      <c r="B15" s="97" t="s">
        <v>4</v>
      </c>
      <c r="C15" s="99"/>
      <c r="D15" s="7"/>
      <c r="E15" s="73" t="s">
        <v>75</v>
      </c>
      <c r="F15" s="97" t="s">
        <v>4</v>
      </c>
      <c r="G15" s="99"/>
      <c r="H15" s="7"/>
      <c r="I15" s="7"/>
      <c r="J15" s="7"/>
      <c r="K15" s="8"/>
    </row>
    <row r="16" spans="1:11" ht="17.25" customHeight="1">
      <c r="A16" s="73"/>
      <c r="B16" s="97" t="s">
        <v>6</v>
      </c>
      <c r="C16" s="99">
        <v>20</v>
      </c>
      <c r="D16" s="7"/>
      <c r="E16" s="73"/>
      <c r="F16" s="97" t="s">
        <v>6</v>
      </c>
      <c r="G16" s="99"/>
      <c r="H16" s="7"/>
      <c r="I16" s="7"/>
      <c r="J16" s="7"/>
      <c r="K16" s="8"/>
    </row>
    <row r="17" spans="1:11" ht="15" customHeight="1">
      <c r="A17" s="73" t="s">
        <v>81</v>
      </c>
      <c r="B17" s="97" t="s">
        <v>4</v>
      </c>
      <c r="C17" s="99"/>
      <c r="D17" s="7"/>
      <c r="E17" s="73" t="s">
        <v>81</v>
      </c>
      <c r="F17" s="97" t="s">
        <v>4</v>
      </c>
      <c r="G17" s="99"/>
      <c r="H17" s="7"/>
      <c r="I17" s="7"/>
      <c r="J17" s="7"/>
      <c r="K17" s="8"/>
    </row>
    <row r="18" spans="1:11" ht="15.75" customHeight="1">
      <c r="A18" s="73"/>
      <c r="B18" s="97" t="s">
        <v>6</v>
      </c>
      <c r="C18" s="99"/>
      <c r="D18" s="7"/>
      <c r="E18" s="73"/>
      <c r="F18" s="97" t="s">
        <v>6</v>
      </c>
      <c r="G18" s="99"/>
      <c r="H18" s="7"/>
      <c r="I18" s="7"/>
      <c r="J18" s="7"/>
      <c r="K18" s="8"/>
    </row>
    <row r="19" spans="1:11" ht="15.75" customHeight="1">
      <c r="A19" s="73" t="s">
        <v>82</v>
      </c>
      <c r="B19" s="97" t="s">
        <v>4</v>
      </c>
      <c r="C19" s="99"/>
      <c r="D19" s="7"/>
      <c r="E19" s="73" t="s">
        <v>82</v>
      </c>
      <c r="F19" s="97" t="s">
        <v>4</v>
      </c>
      <c r="G19" s="99"/>
      <c r="H19" s="7"/>
      <c r="I19" s="7"/>
      <c r="J19" s="7"/>
      <c r="K19" s="8"/>
    </row>
    <row r="20" spans="1:11" ht="16.5" customHeight="1">
      <c r="A20" s="73"/>
      <c r="B20" s="97" t="s">
        <v>6</v>
      </c>
      <c r="C20" s="99"/>
      <c r="D20" s="7"/>
      <c r="E20" s="73"/>
      <c r="F20" s="97" t="s">
        <v>6</v>
      </c>
      <c r="G20" s="99">
        <v>100</v>
      </c>
      <c r="H20" s="7"/>
      <c r="I20" s="7"/>
      <c r="J20" s="7"/>
      <c r="K20" s="8"/>
    </row>
    <row r="21" spans="1:11" ht="16.5" customHeight="1">
      <c r="A21" s="73" t="s">
        <v>83</v>
      </c>
      <c r="B21" s="97" t="s">
        <v>4</v>
      </c>
      <c r="C21" s="99"/>
      <c r="D21" s="7"/>
      <c r="E21" s="73" t="s">
        <v>83</v>
      </c>
      <c r="F21" s="97" t="s">
        <v>4</v>
      </c>
      <c r="G21" s="99"/>
      <c r="H21" s="7"/>
      <c r="I21" s="7"/>
      <c r="J21" s="7"/>
      <c r="K21" s="8"/>
    </row>
    <row r="22" spans="1:11" ht="15.75" customHeight="1">
      <c r="A22" s="73"/>
      <c r="B22" s="97" t="s">
        <v>6</v>
      </c>
      <c r="C22" s="99"/>
      <c r="D22" s="7"/>
      <c r="E22" s="73"/>
      <c r="F22" s="97" t="s">
        <v>6</v>
      </c>
      <c r="G22" s="99"/>
      <c r="H22" s="7"/>
      <c r="I22" s="7"/>
      <c r="J22" s="7"/>
      <c r="K22" s="8"/>
    </row>
    <row r="23" spans="1:11" ht="17.25" customHeight="1">
      <c r="A23" s="73" t="s">
        <v>84</v>
      </c>
      <c r="B23" s="97" t="s">
        <v>4</v>
      </c>
      <c r="C23" s="99"/>
      <c r="D23" s="7"/>
      <c r="E23" s="73" t="s">
        <v>84</v>
      </c>
      <c r="F23" s="97" t="s">
        <v>4</v>
      </c>
      <c r="G23" s="99"/>
      <c r="H23" s="7"/>
      <c r="I23" s="7"/>
      <c r="J23" s="7"/>
      <c r="K23" s="8"/>
    </row>
    <row r="24" spans="1:11" ht="18.75" customHeight="1" thickBot="1">
      <c r="A24" s="102"/>
      <c r="B24" s="103" t="s">
        <v>6</v>
      </c>
      <c r="C24" s="100"/>
      <c r="D24" s="7"/>
      <c r="E24" s="102"/>
      <c r="F24" s="103" t="s">
        <v>6</v>
      </c>
      <c r="G24" s="100"/>
      <c r="H24" s="7"/>
      <c r="I24" s="7"/>
      <c r="J24" s="7"/>
      <c r="K24" s="8"/>
    </row>
    <row r="25" spans="1:11" ht="45" customHeight="1" thickBot="1">
      <c r="A25" s="104" t="s">
        <v>46</v>
      </c>
      <c r="B25" s="105"/>
      <c r="C25" s="110">
        <f>IF(SUM(C4:C24)=0,0,AVERAGE(C4:C24))</f>
        <v>15</v>
      </c>
      <c r="D25" s="7"/>
      <c r="E25" s="104" t="s">
        <v>79</v>
      </c>
      <c r="F25" s="106"/>
      <c r="G25" s="110">
        <f>IF(SUM(G4:G24)=0,0,AVERAGE(G4:G24))</f>
        <v>60</v>
      </c>
      <c r="H25" s="7"/>
      <c r="I25" s="7"/>
      <c r="J25" s="7"/>
      <c r="K25" s="8"/>
    </row>
    <row r="26" spans="1:11" ht="12" customHeight="1" thickBot="1">
      <c r="A26" s="9"/>
      <c r="B26" s="7"/>
      <c r="C26" s="7"/>
      <c r="D26" s="7"/>
      <c r="E26" s="7"/>
      <c r="F26" s="7"/>
      <c r="G26" s="7"/>
      <c r="H26" s="7"/>
      <c r="I26" s="7"/>
      <c r="J26" s="7"/>
      <c r="K26" s="8"/>
    </row>
    <row r="27" spans="1:11" ht="27" customHeight="1" thickBot="1">
      <c r="A27" s="71" t="s">
        <v>87</v>
      </c>
      <c r="B27" s="72"/>
      <c r="C27" s="7"/>
      <c r="D27" s="7"/>
      <c r="E27" s="7"/>
      <c r="F27" s="7"/>
      <c r="G27" s="7"/>
      <c r="H27" s="7"/>
      <c r="I27" s="7"/>
      <c r="J27" s="7"/>
      <c r="K27" s="8"/>
    </row>
    <row r="28" spans="1:11" ht="17.25" customHeight="1" thickBot="1">
      <c r="A28" s="29" t="s">
        <v>28</v>
      </c>
      <c r="B28" s="17" t="s">
        <v>21</v>
      </c>
      <c r="C28" s="7" t="s">
        <v>94</v>
      </c>
      <c r="D28" s="7"/>
      <c r="E28" s="7"/>
      <c r="F28" s="7"/>
      <c r="G28" s="7"/>
      <c r="H28" s="7"/>
      <c r="I28" s="7"/>
      <c r="J28" s="7"/>
      <c r="K28" s="8"/>
    </row>
    <row r="29" spans="1:11" ht="34.5" customHeight="1">
      <c r="A29" s="27" t="s">
        <v>54</v>
      </c>
      <c r="B29" s="48">
        <v>10</v>
      </c>
      <c r="C29" s="115" t="s">
        <v>51</v>
      </c>
      <c r="D29" s="7"/>
      <c r="E29" s="7"/>
      <c r="F29" s="7"/>
      <c r="G29" s="7"/>
      <c r="H29" s="7"/>
      <c r="I29" s="7"/>
      <c r="J29" s="7"/>
      <c r="K29" s="8"/>
    </row>
    <row r="30" spans="1:11" s="1" customFormat="1" ht="34.5" customHeight="1">
      <c r="A30" s="27" t="s">
        <v>17</v>
      </c>
      <c r="B30" s="28">
        <v>20</v>
      </c>
      <c r="C30" s="116" t="s">
        <v>52</v>
      </c>
      <c r="D30" s="3"/>
      <c r="E30" s="3"/>
      <c r="F30" s="3"/>
      <c r="G30" s="3"/>
      <c r="H30" s="3"/>
      <c r="I30" s="3"/>
      <c r="J30" s="3"/>
      <c r="K30" s="10"/>
    </row>
    <row r="31" spans="1:11" s="1" customFormat="1" ht="36.75" customHeight="1" thickBot="1">
      <c r="A31" s="25" t="s">
        <v>18</v>
      </c>
      <c r="B31" s="26">
        <v>30</v>
      </c>
      <c r="C31" s="116" t="s">
        <v>53</v>
      </c>
      <c r="D31" s="3"/>
      <c r="E31" s="3"/>
      <c r="F31" s="3"/>
      <c r="G31" s="3"/>
      <c r="H31" s="3"/>
      <c r="I31" s="66" t="s">
        <v>41</v>
      </c>
      <c r="J31" s="67"/>
      <c r="K31" s="47" t="s">
        <v>37</v>
      </c>
    </row>
    <row r="32" spans="1:11" ht="31.5" customHeight="1" thickBot="1">
      <c r="A32" s="34" t="s">
        <v>80</v>
      </c>
      <c r="B32" s="110">
        <f>IF(SUM(B29:B31)=0,0,AVERAGE(B29:B31))</f>
        <v>20</v>
      </c>
      <c r="C32" s="7"/>
      <c r="D32" s="7"/>
      <c r="E32" s="44" t="s">
        <v>76</v>
      </c>
      <c r="F32" s="41" t="s">
        <v>30</v>
      </c>
      <c r="G32" s="19" t="s">
        <v>31</v>
      </c>
      <c r="H32" s="19"/>
      <c r="I32" s="60" t="s">
        <v>42</v>
      </c>
      <c r="J32" s="61"/>
      <c r="K32" s="31" t="s">
        <v>38</v>
      </c>
    </row>
    <row r="33" spans="1:11" ht="24" customHeight="1" thickBot="1">
      <c r="A33" s="71" t="s">
        <v>88</v>
      </c>
      <c r="B33" s="124"/>
      <c r="C33" s="7"/>
      <c r="D33" s="7"/>
      <c r="E33" s="45" t="s">
        <v>77</v>
      </c>
      <c r="F33" s="42" t="s">
        <v>33</v>
      </c>
      <c r="G33" s="20" t="s">
        <v>34</v>
      </c>
      <c r="H33" s="20"/>
      <c r="I33" s="62" t="s">
        <v>43</v>
      </c>
      <c r="J33" s="63"/>
      <c r="K33" s="21" t="s">
        <v>39</v>
      </c>
    </row>
    <row r="34" spans="1:11" ht="27.75" customHeight="1" thickBot="1">
      <c r="A34" s="118" t="s">
        <v>20</v>
      </c>
      <c r="B34" s="119" t="s">
        <v>93</v>
      </c>
      <c r="C34" s="7"/>
      <c r="D34" s="7"/>
      <c r="E34" s="46" t="s">
        <v>78</v>
      </c>
      <c r="F34" s="43" t="s">
        <v>35</v>
      </c>
      <c r="G34" s="18" t="s">
        <v>36</v>
      </c>
      <c r="H34" s="18"/>
      <c r="I34" s="64" t="s">
        <v>44</v>
      </c>
      <c r="J34" s="65"/>
      <c r="K34" s="11" t="s">
        <v>40</v>
      </c>
    </row>
    <row r="35" spans="1:11" ht="30.75" customHeight="1" thickBot="1">
      <c r="A35" s="117" t="s">
        <v>32</v>
      </c>
      <c r="B35" s="126">
        <v>100</v>
      </c>
      <c r="C35" s="7"/>
      <c r="D35" s="7"/>
      <c r="E35" s="7"/>
      <c r="F35" s="7"/>
      <c r="G35" s="7"/>
      <c r="H35" s="7"/>
      <c r="I35" s="7"/>
      <c r="J35" s="7"/>
      <c r="K35" s="30" t="s">
        <v>45</v>
      </c>
    </row>
    <row r="36" spans="1:11" ht="24" customHeight="1" thickBot="1">
      <c r="A36" s="71" t="s">
        <v>89</v>
      </c>
      <c r="B36" s="124"/>
      <c r="C36" s="7"/>
      <c r="D36" s="7"/>
      <c r="E36" s="7"/>
      <c r="F36" s="7"/>
      <c r="G36" s="7"/>
      <c r="H36" s="7"/>
      <c r="I36" s="7"/>
      <c r="J36" s="7"/>
      <c r="K36" s="8"/>
    </row>
    <row r="37" spans="1:11" ht="34.5" customHeight="1" thickBot="1">
      <c r="A37" s="120" t="s">
        <v>50</v>
      </c>
      <c r="B37" s="126">
        <v>500</v>
      </c>
      <c r="C37" s="7"/>
      <c r="D37" s="7"/>
      <c r="E37" s="7"/>
      <c r="F37" s="7"/>
      <c r="G37" s="7"/>
      <c r="H37" s="7"/>
      <c r="I37" s="7"/>
      <c r="J37" s="7"/>
      <c r="K37" s="8"/>
    </row>
    <row r="38" spans="1:11" ht="21" customHeight="1" thickBot="1">
      <c r="A38" s="74" t="s">
        <v>90</v>
      </c>
      <c r="B38" s="124"/>
      <c r="K38" s="4"/>
    </row>
    <row r="39" spans="1:11" ht="34.5" customHeight="1" thickBot="1">
      <c r="A39" s="120" t="s">
        <v>55</v>
      </c>
      <c r="B39" s="126">
        <v>1000</v>
      </c>
      <c r="C39" s="5"/>
      <c r="D39" s="40"/>
      <c r="E39" s="40"/>
      <c r="F39" s="40"/>
      <c r="G39" s="40"/>
      <c r="H39" s="40"/>
      <c r="I39" s="40"/>
      <c r="J39" s="40"/>
      <c r="K39" s="4"/>
    </row>
    <row r="40" spans="1:11" ht="21.75" customHeight="1" thickBot="1">
      <c r="A40" s="71" t="s">
        <v>91</v>
      </c>
      <c r="B40" s="124"/>
      <c r="C40" s="5"/>
      <c r="D40" s="40"/>
      <c r="E40" s="40"/>
      <c r="F40" s="40"/>
      <c r="G40" s="40"/>
      <c r="H40" s="40"/>
      <c r="I40" s="40"/>
      <c r="J40" s="40"/>
      <c r="K40" s="4"/>
    </row>
    <row r="41" spans="1:11" ht="32.25" customHeight="1" thickBot="1">
      <c r="A41" s="121" t="s">
        <v>56</v>
      </c>
      <c r="B41" s="122"/>
      <c r="C41" s="39"/>
      <c r="D41" s="40"/>
      <c r="E41" s="125"/>
      <c r="F41" s="40"/>
      <c r="G41" s="40"/>
      <c r="H41" s="40"/>
      <c r="I41" s="40"/>
      <c r="J41" s="40"/>
      <c r="K41" s="4"/>
    </row>
    <row r="42" spans="1:11" ht="30" customHeight="1" thickBot="1">
      <c r="A42" s="38" t="s">
        <v>92</v>
      </c>
      <c r="B42" s="110">
        <v>200</v>
      </c>
      <c r="C42" s="35"/>
      <c r="D42" s="36"/>
      <c r="E42" s="36"/>
      <c r="F42" s="36"/>
      <c r="G42" s="36"/>
      <c r="H42" s="36"/>
      <c r="I42" s="36"/>
      <c r="J42" s="36"/>
      <c r="K42" s="37"/>
    </row>
    <row r="47" ht="13.5" thickBot="1"/>
    <row r="48" ht="13.5" thickBot="1">
      <c r="C48" s="123"/>
    </row>
  </sheetData>
  <mergeCells count="34">
    <mergeCell ref="A21:A22"/>
    <mergeCell ref="A23:A2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I31:J31"/>
    <mergeCell ref="A1:K1"/>
    <mergeCell ref="A33:B33"/>
    <mergeCell ref="I2:K2"/>
    <mergeCell ref="E2:G2"/>
    <mergeCell ref="A2:C2"/>
    <mergeCell ref="I7:J7"/>
    <mergeCell ref="A27:B27"/>
    <mergeCell ref="A5:A6"/>
    <mergeCell ref="A7:A8"/>
    <mergeCell ref="A9:A10"/>
    <mergeCell ref="A11:A12"/>
    <mergeCell ref="A13:A14"/>
    <mergeCell ref="A15:A16"/>
    <mergeCell ref="A17:A18"/>
    <mergeCell ref="A19:A20"/>
    <mergeCell ref="A40:B40"/>
    <mergeCell ref="A38:B38"/>
    <mergeCell ref="A36:B36"/>
    <mergeCell ref="I32:J32"/>
    <mergeCell ref="I33:J33"/>
    <mergeCell ref="I34:J3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K13"/>
  <sheetViews>
    <sheetView workbookViewId="0" topLeftCell="A4">
      <selection activeCell="M12" sqref="M12"/>
    </sheetView>
  </sheetViews>
  <sheetFormatPr defaultColWidth="9.140625" defaultRowHeight="12.75"/>
  <cols>
    <col min="1" max="1" width="52.140625" style="6" customWidth="1"/>
    <col min="2" max="2" width="10.57421875" style="6" customWidth="1"/>
    <col min="3" max="3" width="10.8515625" style="6" customWidth="1"/>
    <col min="4" max="4" width="10.421875" style="6" customWidth="1"/>
    <col min="5" max="6" width="10.00390625" style="6" customWidth="1"/>
    <col min="7" max="7" width="12.7109375" style="6" customWidth="1"/>
    <col min="8" max="8" width="11.57421875" style="6" customWidth="1"/>
    <col min="9" max="10" width="14.28125" style="6" customWidth="1"/>
    <col min="11" max="11" width="26.421875" style="6" customWidth="1"/>
  </cols>
  <sheetData>
    <row r="1" ht="13.5" thickBot="1"/>
    <row r="2" spans="1:11" ht="24" customHeight="1" thickBot="1">
      <c r="A2" s="86" t="s">
        <v>65</v>
      </c>
      <c r="B2" s="87"/>
      <c r="C2" s="87"/>
      <c r="D2" s="87"/>
      <c r="E2" s="87"/>
      <c r="F2" s="87"/>
      <c r="G2" s="87"/>
      <c r="H2" s="87"/>
      <c r="I2" s="87"/>
      <c r="J2" s="87"/>
      <c r="K2" s="88"/>
    </row>
    <row r="3" spans="1:11" ht="37.5" customHeight="1" thickBot="1">
      <c r="A3" s="82" t="s">
        <v>63</v>
      </c>
      <c r="B3" s="83" t="s">
        <v>64</v>
      </c>
      <c r="C3" s="84"/>
      <c r="D3" s="84"/>
      <c r="E3" s="84"/>
      <c r="F3" s="84"/>
      <c r="G3" s="84"/>
      <c r="H3" s="84"/>
      <c r="I3" s="84"/>
      <c r="J3" s="84"/>
      <c r="K3" s="85"/>
    </row>
    <row r="4" spans="1:11" ht="36" customHeight="1" thickBot="1">
      <c r="A4" s="24"/>
      <c r="B4" s="5"/>
      <c r="C4" s="5"/>
      <c r="D4" s="5"/>
      <c r="E4" s="5"/>
      <c r="F4" s="5"/>
      <c r="G4" s="5"/>
      <c r="H4" s="5"/>
      <c r="I4" s="5"/>
      <c r="J4" s="5"/>
      <c r="K4" s="52"/>
    </row>
    <row r="5" spans="1:11" ht="49.5" customHeight="1" thickBot="1">
      <c r="A5" s="111" t="s">
        <v>86</v>
      </c>
      <c r="B5" s="112"/>
      <c r="C5" s="113"/>
      <c r="D5" s="114"/>
      <c r="E5" s="7"/>
      <c r="F5" s="5"/>
      <c r="G5" s="5"/>
      <c r="H5" s="5"/>
      <c r="I5" s="5"/>
      <c r="J5" s="5"/>
      <c r="K5" s="52"/>
    </row>
    <row r="6" spans="1:11" ht="48.75" customHeight="1" thickBot="1">
      <c r="A6" s="32" t="s">
        <v>62</v>
      </c>
      <c r="B6" s="81">
        <v>0.9</v>
      </c>
      <c r="C6" s="79"/>
      <c r="D6" s="80"/>
      <c r="E6" s="89" t="s">
        <v>66</v>
      </c>
      <c r="F6" s="90"/>
      <c r="G6" s="90"/>
      <c r="H6" s="90"/>
      <c r="I6" s="90"/>
      <c r="J6" s="90"/>
      <c r="K6" s="91"/>
    </row>
    <row r="7" spans="1:11" ht="37.15" customHeight="1">
      <c r="A7" s="32" t="s">
        <v>47</v>
      </c>
      <c r="B7" s="81">
        <v>0.1</v>
      </c>
      <c r="C7" s="79"/>
      <c r="D7" s="80"/>
      <c r="E7" s="7"/>
      <c r="F7" s="5"/>
      <c r="G7" s="5"/>
      <c r="H7" s="5"/>
      <c r="I7" s="5"/>
      <c r="J7" s="5"/>
      <c r="K7" s="52"/>
    </row>
    <row r="8" spans="1:11" ht="37.15" customHeight="1">
      <c r="A8" s="33" t="s">
        <v>61</v>
      </c>
      <c r="B8" s="78">
        <v>40</v>
      </c>
      <c r="C8" s="79"/>
      <c r="D8" s="80"/>
      <c r="E8" s="7"/>
      <c r="F8" s="5"/>
      <c r="G8" s="5"/>
      <c r="H8" s="5"/>
      <c r="I8" s="5">
        <f>((B13+C13)/2*0.9+0.1*D13)+40*G13*F13+30*H13+50*I13+J13</f>
        <v>145433.75</v>
      </c>
      <c r="J8" s="5"/>
      <c r="K8" s="52"/>
    </row>
    <row r="9" spans="1:11" ht="36.6" customHeight="1">
      <c r="A9" s="33" t="s">
        <v>19</v>
      </c>
      <c r="B9" s="78">
        <v>30</v>
      </c>
      <c r="C9" s="79"/>
      <c r="D9" s="80"/>
      <c r="E9" s="7"/>
      <c r="F9" s="5"/>
      <c r="G9" s="5"/>
      <c r="H9" s="5"/>
      <c r="I9" s="5"/>
      <c r="J9" s="5"/>
      <c r="K9" s="52"/>
    </row>
    <row r="10" spans="1:11" ht="36.75" customHeight="1" thickBot="1">
      <c r="A10" s="49" t="s">
        <v>67</v>
      </c>
      <c r="B10" s="75">
        <v>50</v>
      </c>
      <c r="C10" s="76"/>
      <c r="D10" s="77"/>
      <c r="E10" s="7"/>
      <c r="F10" s="5"/>
      <c r="G10" s="5"/>
      <c r="H10" s="5"/>
      <c r="I10" s="5"/>
      <c r="J10" s="5"/>
      <c r="K10" s="52"/>
    </row>
    <row r="11" spans="1:11" ht="37.5" customHeight="1" thickBot="1">
      <c r="A11" s="92" t="s">
        <v>68</v>
      </c>
      <c r="B11" s="7"/>
      <c r="C11" s="7"/>
      <c r="D11" s="3"/>
      <c r="E11" s="3"/>
      <c r="F11" s="3"/>
      <c r="G11" s="3"/>
      <c r="H11" s="3"/>
      <c r="I11" s="3"/>
      <c r="J11" s="3"/>
      <c r="K11" s="52"/>
    </row>
    <row r="12" spans="1:11" s="1" customFormat="1" ht="89.25" customHeight="1" thickBot="1">
      <c r="A12" s="56" t="s">
        <v>60</v>
      </c>
      <c r="B12" s="57" t="s">
        <v>23</v>
      </c>
      <c r="C12" s="57" t="s">
        <v>24</v>
      </c>
      <c r="D12" s="57" t="s">
        <v>25</v>
      </c>
      <c r="E12" s="57" t="s">
        <v>48</v>
      </c>
      <c r="F12" s="57" t="s">
        <v>26</v>
      </c>
      <c r="G12" s="57" t="s">
        <v>22</v>
      </c>
      <c r="H12" s="57" t="s">
        <v>57</v>
      </c>
      <c r="I12" s="58" t="s">
        <v>58</v>
      </c>
      <c r="J12" s="58" t="s">
        <v>59</v>
      </c>
      <c r="K12" s="59" t="s">
        <v>49</v>
      </c>
    </row>
    <row r="13" spans="1:11" ht="59.25" customHeight="1" thickBot="1">
      <c r="A13" s="54" t="s">
        <v>27</v>
      </c>
      <c r="B13" s="50">
        <f>'Nabídka pro příslušnou Část'!C25</f>
        <v>15</v>
      </c>
      <c r="C13" s="50">
        <f>'Nabídka pro příslušnou Část'!G25</f>
        <v>60</v>
      </c>
      <c r="D13" s="50">
        <f>'Nabídka pro příslušnou Část'!K7</f>
        <v>2000</v>
      </c>
      <c r="E13" s="50">
        <f>(B13+C13)/2</f>
        <v>37.5</v>
      </c>
      <c r="F13" s="50">
        <f>'Nabídka pro příslušnou Část'!B32</f>
        <v>20</v>
      </c>
      <c r="G13" s="50">
        <f>'Nabídka pro příslušnou Část'!B35</f>
        <v>100</v>
      </c>
      <c r="H13" s="53">
        <f>'Nabídka pro příslušnou Část'!B37</f>
        <v>500</v>
      </c>
      <c r="I13" s="50">
        <f>'Nabídka pro příslušnou Část'!B39</f>
        <v>1000</v>
      </c>
      <c r="J13" s="51">
        <f>'Nabídka pro příslušnou Část'!B42</f>
        <v>200</v>
      </c>
      <c r="K13" s="55">
        <f>(E13/2*0.9+0.1*D13+40*G13*F13+30*H13+50*I13+J13)</f>
        <v>145416.875</v>
      </c>
    </row>
  </sheetData>
  <mergeCells count="9">
    <mergeCell ref="A2:K2"/>
    <mergeCell ref="B3:K3"/>
    <mergeCell ref="B10:D10"/>
    <mergeCell ref="B9:D9"/>
    <mergeCell ref="B7:D7"/>
    <mergeCell ref="B6:D6"/>
    <mergeCell ref="B5:D5"/>
    <mergeCell ref="E6:K6"/>
    <mergeCell ref="B8:D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Kapsa</dc:creator>
  <cp:keywords/>
  <dc:description/>
  <cp:lastModifiedBy>Ševčík Pavel</cp:lastModifiedBy>
  <cp:lastPrinted>2015-06-29T12:58:00Z</cp:lastPrinted>
  <dcterms:created xsi:type="dcterms:W3CDTF">2015-06-04T13:21:32Z</dcterms:created>
  <dcterms:modified xsi:type="dcterms:W3CDTF">2024-03-13T09:09:59Z</dcterms:modified>
  <cp:category/>
  <cp:version/>
  <cp:contentType/>
  <cp:contentStatus/>
</cp:coreProperties>
</file>