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S_IPP\homes\Server_IPP\Server 1\02 ZAKÁZKY\P230201_ČEPRO HNĚVICE I\07 ODPOVĚDI\"/>
    </mc:Choice>
  </mc:AlternateContent>
  <xr:revisionPtr revIDLastSave="0" documentId="8_{726D0783-4E0E-4CC9-BE0F-E65FD052725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3. Rozpočet s výkazem výměr - n" sheetId="1" r:id="rId1"/>
  </sheets>
  <definedNames>
    <definedName name="_xlnm.Print_Titles" localSheetId="0">'3. Rozpočet s výkazem výměr - n'!$10:$12</definedName>
  </definedNames>
  <calcPr calcId="181029" iterateCount="1"/>
</workbook>
</file>

<file path=xl/calcChain.xml><?xml version="1.0" encoding="utf-8"?>
<calcChain xmlns="http://schemas.openxmlformats.org/spreadsheetml/2006/main">
  <c r="H71" i="1" l="1"/>
  <c r="H70" i="1"/>
  <c r="H80" i="1"/>
  <c r="H79" i="1"/>
  <c r="H78" i="1"/>
  <c r="H77" i="1"/>
  <c r="H76" i="1"/>
  <c r="H83" i="1"/>
  <c r="H93" i="1"/>
  <c r="H101" i="1"/>
  <c r="H107" i="1"/>
  <c r="H114" i="1"/>
  <c r="H161" i="1"/>
  <c r="H166" i="1"/>
  <c r="H173" i="1"/>
  <c r="H172" i="1"/>
  <c r="H185" i="1"/>
  <c r="H188" i="1"/>
  <c r="H191" i="1"/>
  <c r="H194" i="1"/>
  <c r="H197" i="1"/>
  <c r="H233" i="1"/>
  <c r="H232" i="1"/>
  <c r="H231" i="1"/>
  <c r="H229" i="1"/>
  <c r="H228" i="1"/>
  <c r="H227" i="1"/>
  <c r="H226" i="1"/>
  <c r="H224" i="1"/>
  <c r="H223" i="1"/>
  <c r="H222" i="1"/>
  <c r="H221" i="1"/>
  <c r="H219" i="1"/>
  <c r="H218" i="1"/>
  <c r="H216" i="1"/>
  <c r="H215" i="1"/>
  <c r="H214" i="1" s="1"/>
  <c r="H213" i="1"/>
  <c r="H212" i="1"/>
  <c r="H211" i="1"/>
  <c r="H210" i="1"/>
  <c r="H209" i="1"/>
  <c r="H206" i="1"/>
  <c r="H205" i="1"/>
  <c r="H204" i="1"/>
  <c r="H203" i="1"/>
  <c r="H202" i="1"/>
  <c r="H200" i="1"/>
  <c r="H176" i="1"/>
  <c r="H167" i="1"/>
  <c r="H165" i="1"/>
  <c r="H162" i="1"/>
  <c r="H158" i="1"/>
  <c r="H153" i="1"/>
  <c r="H152" i="1" s="1"/>
  <c r="H149" i="1"/>
  <c r="H148" i="1" s="1"/>
  <c r="H146" i="1"/>
  <c r="H145" i="1"/>
  <c r="H144" i="1"/>
  <c r="H142" i="1"/>
  <c r="H141" i="1"/>
  <c r="H140" i="1"/>
  <c r="H139" i="1"/>
  <c r="H138" i="1" s="1"/>
  <c r="H137" i="1"/>
  <c r="H134" i="1"/>
  <c r="H133" i="1"/>
  <c r="H130" i="1"/>
  <c r="H129" i="1"/>
  <c r="H128" i="1"/>
  <c r="H127" i="1"/>
  <c r="H126" i="1"/>
  <c r="H123" i="1"/>
  <c r="H122" i="1"/>
  <c r="H119" i="1"/>
  <c r="H115" i="1"/>
  <c r="H111" i="1"/>
  <c r="H104" i="1"/>
  <c r="H100" i="1"/>
  <c r="H97" i="1"/>
  <c r="H96" i="1" s="1"/>
  <c r="H92" i="1"/>
  <c r="H87" i="1"/>
  <c r="H84" i="1"/>
  <c r="H82" i="1"/>
  <c r="H75" i="1"/>
  <c r="H72" i="1"/>
  <c r="H67" i="1"/>
  <c r="H65" i="1"/>
  <c r="H64" i="1"/>
  <c r="H61" i="1"/>
  <c r="H58" i="1"/>
  <c r="H57" i="1"/>
  <c r="H56" i="1"/>
  <c r="H53" i="1"/>
  <c r="H50" i="1"/>
  <c r="H46" i="1"/>
  <c r="H43" i="1"/>
  <c r="H40" i="1"/>
  <c r="H35" i="1"/>
  <c r="H34" i="1"/>
  <c r="H33" i="1"/>
  <c r="H32" i="1"/>
  <c r="H31" i="1"/>
  <c r="H30" i="1"/>
  <c r="H27" i="1"/>
  <c r="H26" i="1"/>
  <c r="H23" i="1"/>
  <c r="H16" i="1"/>
  <c r="H15" i="1"/>
  <c r="H208" i="1" l="1"/>
  <c r="H220" i="1"/>
  <c r="H230" i="1"/>
  <c r="H143" i="1"/>
  <c r="H39" i="1"/>
  <c r="H91" i="1"/>
  <c r="H201" i="1"/>
  <c r="H66" i="1"/>
  <c r="H157" i="1"/>
  <c r="H225" i="1"/>
  <c r="H81" i="1"/>
  <c r="H14" i="1"/>
  <c r="H110" i="1"/>
  <c r="H217" i="1"/>
  <c r="H147" i="1"/>
  <c r="H13" i="1" l="1"/>
  <c r="H207" i="1"/>
  <c r="H234" i="1" l="1"/>
</calcChain>
</file>

<file path=xl/sharedStrings.xml><?xml version="1.0" encoding="utf-8"?>
<sst xmlns="http://schemas.openxmlformats.org/spreadsheetml/2006/main" count="579" uniqueCount="340">
  <si>
    <t>Stavba:   Rozšíření a úprava  železničního stáčiště, Sklad PHM Hněvice</t>
  </si>
  <si>
    <t>Objekt:   SO 360 STÁČENÍ ŽC</t>
  </si>
  <si>
    <t>Objednatel:   Čepro a.s.</t>
  </si>
  <si>
    <t xml:space="preserve">Zhotovitel:   </t>
  </si>
  <si>
    <t>Zpracoval:   Fidler</t>
  </si>
  <si>
    <t>Místo:   Sklad PHM Hněvice</t>
  </si>
  <si>
    <t>Datum:   30. 3. 2023</t>
  </si>
  <si>
    <t>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</si>
  <si>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</si>
  <si>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</si>
  <si>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</si>
  <si>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</si>
  <si>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</si>
  <si>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</si>
  <si>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</si>
  <si>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</si>
  <si>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</si>
  <si>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</si>
  <si>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</si>
  <si>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</si>
  <si>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</si>
  <si>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</si>
  <si>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</si>
  <si>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</si>
  <si>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</si>
  <si>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</si>
  <si>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R</t>
  </si>
  <si>
    <t>111201101</t>
  </si>
  <si>
    <t xml:space="preserve">Odstranění křovin a stromů průměru kmene do 100 mm i s kořeny z celkové plochy do 1000 m2   </t>
  </si>
  <si>
    <t>m2</t>
  </si>
  <si>
    <t>122101101</t>
  </si>
  <si>
    <t xml:space="preserve">Odkopávky a prokopávky nezapažené v hornině tř. 1 a 2 objem do 100 m3   </t>
  </si>
  <si>
    <t>m3</t>
  </si>
  <si>
    <t xml:space="preserve">"odkop stávajícího svahu" ((3*6)/2)*18   </t>
  </si>
  <si>
    <t xml:space="preserve">"výkop pro desku D1" 6*4*16   </t>
  </si>
  <si>
    <t xml:space="preserve">"výkop pro přístupový chodník" 1,6*9*0,3   </t>
  </si>
  <si>
    <t xml:space="preserve">"výkop pro zp. plochy" 8*2*0,3   </t>
  </si>
  <si>
    <t xml:space="preserve">"výkop pro zasak. jímku" 2*2*2,5   </t>
  </si>
  <si>
    <t xml:space="preserve">Součet   </t>
  </si>
  <si>
    <t>132201101</t>
  </si>
  <si>
    <t xml:space="preserve">Hloubení rýh š do 600 mm v hornině tř. 3 objemu do 100 m3   </t>
  </si>
  <si>
    <t xml:space="preserve">1.1*7,5*0,4   </t>
  </si>
  <si>
    <t>167101101</t>
  </si>
  <si>
    <t xml:space="preserve">Nakládání výkopku z hornin tř. 1 až 4 do 100 m3   </t>
  </si>
  <si>
    <t>171101101</t>
  </si>
  <si>
    <t xml:space="preserve">Uložení sypaniny z hornin soudržných do násypů zhutněných na 95 % PS   </t>
  </si>
  <si>
    <t xml:space="preserve">(6*3,1)*16,5   </t>
  </si>
  <si>
    <t>171151101</t>
  </si>
  <si>
    <t xml:space="preserve">Hutnění boků násypů pro jakýkoliv sklon a míru zhutnění svahu   </t>
  </si>
  <si>
    <t>171151213</t>
  </si>
  <si>
    <t xml:space="preserve">Strmý svah vyztužením zeminy zatravněnou ocelovou sítí pohled svah přes 4 m do 6 m   </t>
  </si>
  <si>
    <t>174101101</t>
  </si>
  <si>
    <t xml:space="preserve">Zásyp jam, šachet rýh nebo kolem objektů sypaninou se zhutněním   </t>
  </si>
  <si>
    <t>181301101</t>
  </si>
  <si>
    <t xml:space="preserve">Rozprostření ornice tl vrstvy do 100 mm pl do 500 m2 v rovině nebo ve svahu do 1:5   </t>
  </si>
  <si>
    <t>181951101</t>
  </si>
  <si>
    <t xml:space="preserve">Úprava pláně v hornině tř. 1 až 4 bez zhutnění   </t>
  </si>
  <si>
    <t>182601111</t>
  </si>
  <si>
    <t xml:space="preserve">Obrovnávka svahů násypů sypaných z kamene tl do 500 mm   </t>
  </si>
  <si>
    <t xml:space="preserve">"Stěny vsakovací jímky"(2,2*1,2)*4   </t>
  </si>
  <si>
    <t xml:space="preserve">"dno" 2,2*2,2   </t>
  </si>
  <si>
    <t xml:space="preserve">Zakládání   </t>
  </si>
  <si>
    <t>271532213</t>
  </si>
  <si>
    <t xml:space="preserve">Podsyp pod základové konstrukce se zhutněním z hrubého kameniva frakce 8 až 16 mm   </t>
  </si>
  <si>
    <t xml:space="preserve">(5,5*7,5)*0,2   </t>
  </si>
  <si>
    <t>271562211</t>
  </si>
  <si>
    <t xml:space="preserve">Podsyp pod základové konstrukce se zhutněním z drobného kameniva frakce 0 až 4 mm   </t>
  </si>
  <si>
    <t xml:space="preserve">(5,5*7,5)*0,05   </t>
  </si>
  <si>
    <t>272311511</t>
  </si>
  <si>
    <t xml:space="preserve">Základové klenby prokládané kamenem z betonu tř. C 12/15   </t>
  </si>
  <si>
    <t xml:space="preserve">"podkladní beton" (7,5*5,5)*0,05   </t>
  </si>
  <si>
    <t xml:space="preserve">"podkladní beton stěna" (2,5*0,7)*0,05   </t>
  </si>
  <si>
    <t>273322611</t>
  </si>
  <si>
    <t xml:space="preserve">Základové desky ze ŽB se zvýšenými nároky na prostředí tř. C 30/37   </t>
  </si>
  <si>
    <t xml:space="preserve">"deska D1" 5*7*0,4   </t>
  </si>
  <si>
    <t>273351215</t>
  </si>
  <si>
    <t xml:space="preserve">Zřízení bednění stěn základových desek   </t>
  </si>
  <si>
    <t xml:space="preserve">(5+5+7+7+2,7+2,5+0,4)*0,5   </t>
  </si>
  <si>
    <t>273351216</t>
  </si>
  <si>
    <t xml:space="preserve">Odstranění bednění stěn základových desek   </t>
  </si>
  <si>
    <t>273361821</t>
  </si>
  <si>
    <t xml:space="preserve">Výztuž základových desek betonářskou ocelí 10 505 (R)   </t>
  </si>
  <si>
    <t>t</t>
  </si>
  <si>
    <t>279322512</t>
  </si>
  <si>
    <t xml:space="preserve">Základová zeď ze ŽB odolného proti agresivnímu prostředí tř. C 30/37 bez výztuže   </t>
  </si>
  <si>
    <t xml:space="preserve">((3,8+1,1)*5,5)*0,4   </t>
  </si>
  <si>
    <t>279351105</t>
  </si>
  <si>
    <t xml:space="preserve">Zřízení bednění základových zdí oboustranné   </t>
  </si>
  <si>
    <t xml:space="preserve">2,8*5,5   </t>
  </si>
  <si>
    <t>279351106</t>
  </si>
  <si>
    <t xml:space="preserve">Odstranění bednění základových zdí oboustranné   </t>
  </si>
  <si>
    <t>279361821</t>
  </si>
  <si>
    <t xml:space="preserve">Výztuž základových zdí nosných betonářskou ocelí 10 505   </t>
  </si>
  <si>
    <t xml:space="preserve">Svislé a kompletní konstrukce   </t>
  </si>
  <si>
    <t>311101212</t>
  </si>
  <si>
    <t xml:space="preserve">Vytvoření prostupů do 0,05 m2 ve zdech nosných osazením vložek z trub, dílců, tvarovek   </t>
  </si>
  <si>
    <t>m</t>
  </si>
  <si>
    <t xml:space="preserve">2+5   </t>
  </si>
  <si>
    <t>286</t>
  </si>
  <si>
    <t>286111200</t>
  </si>
  <si>
    <t xml:space="preserve">trubka kanalizační hladká hrdlovaná D 160 x 3,6 x 5000 mm   </t>
  </si>
  <si>
    <t>kus</t>
  </si>
  <si>
    <t>28611R210</t>
  </si>
  <si>
    <t xml:space="preserve">ocelová průchodka dle specifikace s přírubami - prostup potrubí   </t>
  </si>
  <si>
    <t>311231117</t>
  </si>
  <si>
    <t xml:space="preserve">Zdivo nosné z cihel dl 290 mm pevnosti P 7 až 15 na SMS 10 MPa   </t>
  </si>
  <si>
    <t xml:space="preserve">"zazdění čel stáčecího kanálu" ((2,4*2,2)*0,3)*2   </t>
  </si>
  <si>
    <t>382413122</t>
  </si>
  <si>
    <t xml:space="preserve">Osazení monolitické železobetonové  jímky o objemu do 20000 l   </t>
  </si>
  <si>
    <t>562</t>
  </si>
  <si>
    <t>562301020</t>
  </si>
  <si>
    <t xml:space="preserve">vlez do nádrže hranatý NPZB 600 x 600 mm   </t>
  </si>
  <si>
    <t>562301060</t>
  </si>
  <si>
    <t xml:space="preserve">vstupní otvory do nádrže pro potrubí od průměru 32 do 110 mm   </t>
  </si>
  <si>
    <t>562300290</t>
  </si>
  <si>
    <t xml:space="preserve">jímka monolitická železobetonová 2,4*2,4*1,4   </t>
  </si>
  <si>
    <t>56230R280</t>
  </si>
  <si>
    <t xml:space="preserve">zábradlí nádrže po obvodu   </t>
  </si>
  <si>
    <t>562300230</t>
  </si>
  <si>
    <t xml:space="preserve">zastřešení jímky ocelovou konstrukcí   </t>
  </si>
  <si>
    <t xml:space="preserve">Vodorovné konstrukce   </t>
  </si>
  <si>
    <t>433121121</t>
  </si>
  <si>
    <t xml:space="preserve">Osazení ŽB schodnic   </t>
  </si>
  <si>
    <t>593</t>
  </si>
  <si>
    <t>593737400</t>
  </si>
  <si>
    <t xml:space="preserve">schodnice venkovní DZH   </t>
  </si>
  <si>
    <t>451319779</t>
  </si>
  <si>
    <t xml:space="preserve">Příplatek za sklon nad 1:5 podkladu nebo lože z betonu   </t>
  </si>
  <si>
    <t xml:space="preserve">1,2*3,3   </t>
  </si>
  <si>
    <t>451577877</t>
  </si>
  <si>
    <t xml:space="preserve">Podklad nebo lože pod dlažbu vodorovný nebo do sklonu 1:5 ze štěrkopísku tl do 100 mm   </t>
  </si>
  <si>
    <t xml:space="preserve">"chodník" 1,2*9,2   </t>
  </si>
  <si>
    <t xml:space="preserve">"plocha"7*3,7   </t>
  </si>
  <si>
    <t xml:space="preserve">Komunikace pozemní   </t>
  </si>
  <si>
    <t>561121112</t>
  </si>
  <si>
    <t xml:space="preserve">Podklad z mechanicky zpevněné zeminy MZ tl 200 mm   </t>
  </si>
  <si>
    <t>583</t>
  </si>
  <si>
    <t>583336510</t>
  </si>
  <si>
    <t xml:space="preserve">kamenivo těžené hrubé  (Bratčice) frakce 8-16   </t>
  </si>
  <si>
    <t xml:space="preserve">(40*0,2)*1,9   </t>
  </si>
  <si>
    <t xml:space="preserve">Úpravy povrchů, podlahy a osazování výplní   </t>
  </si>
  <si>
    <t>612331141</t>
  </si>
  <si>
    <t xml:space="preserve">Cementová omítka štuková dvouvrstvá vnitřních stěn nanášená ručně   </t>
  </si>
  <si>
    <t xml:space="preserve">(2,4*2,2)*4   </t>
  </si>
  <si>
    <t>637311112</t>
  </si>
  <si>
    <t xml:space="preserve">Okapový chodník z betonových chodníkových obrubníků stojatých lože kamenivo   </t>
  </si>
  <si>
    <t>592</t>
  </si>
  <si>
    <t>592456010</t>
  </si>
  <si>
    <t xml:space="preserve">dlažba desková betonová 50x33x5 cm šedá   </t>
  </si>
  <si>
    <t xml:space="preserve">16,6*0,5   </t>
  </si>
  <si>
    <t>637411113</t>
  </si>
  <si>
    <t xml:space="preserve">Rigol tl do 25 cm z betonu tř. B 7,5 až C 8/10   </t>
  </si>
  <si>
    <t xml:space="preserve">16,5*0,7   </t>
  </si>
  <si>
    <t>592275880</t>
  </si>
  <si>
    <t xml:space="preserve">žlabovka betonová TBM-Q 67x33 x 6 cm   </t>
  </si>
  <si>
    <t xml:space="preserve">16,6*3   </t>
  </si>
  <si>
    <t>9</t>
  </si>
  <si>
    <t xml:space="preserve">Ostatní konstrukce a práce, bourání   </t>
  </si>
  <si>
    <t>916231113</t>
  </si>
  <si>
    <t xml:space="preserve">Osazení chodníkového obrubníku betonového ležatého s boční opěrou do lože z betonu prostého   </t>
  </si>
  <si>
    <t xml:space="preserve">2,7+2+1,7+1,4+0,7+0,4+9,4+9,4   </t>
  </si>
  <si>
    <t>592174540</t>
  </si>
  <si>
    <t xml:space="preserve">obrubník betonový chodníkový ABO 011-19 100x15x25 cm, krajový   </t>
  </si>
  <si>
    <t>919726122</t>
  </si>
  <si>
    <t xml:space="preserve">Geotextilie pro ochranu, separaci a filtraci netkaná měrná hmotnost do 300 g/m2   </t>
  </si>
  <si>
    <t>941111111</t>
  </si>
  <si>
    <t xml:space="preserve">Montáž lešení řadového trubkového lehkého s podlahami zatížení do 200 kg/m2 š do 0,9 m v do 10 m   </t>
  </si>
  <si>
    <t xml:space="preserve">"prostorové lešení pro montáž ocelové konstrukce" 6000   </t>
  </si>
  <si>
    <t>941111211</t>
  </si>
  <si>
    <t xml:space="preserve">Příplatek k lešení řadovému trubkovému lehkému s podlahami š 0,9 m v 10 m za první a ZKD den použití   </t>
  </si>
  <si>
    <t>941211111</t>
  </si>
  <si>
    <t xml:space="preserve">Montáž lešení řadového rámového lehkého zatížení do 200 kg/m2 š do 0,9 m v do 10 m   </t>
  </si>
  <si>
    <t xml:space="preserve">(6*3)*2   </t>
  </si>
  <si>
    <t>941211211</t>
  </si>
  <si>
    <t xml:space="preserve">Příplatek k lešení řadovému rámovému lehkému š 0,9 m v do 25 m za první a ZKD den použití   </t>
  </si>
  <si>
    <t>941211811</t>
  </si>
  <si>
    <t xml:space="preserve">Demontáž lešení řadového rámového lehkého zatížení do 200 kg/m2 š do 0,9 m v do 10 m   </t>
  </si>
  <si>
    <t>941311811</t>
  </si>
  <si>
    <t xml:space="preserve">Demontáž lešení řadového modulového lehkého zatížení do 200 kg/m2 š do 0,9 m v do 10 m   </t>
  </si>
  <si>
    <t>952901221</t>
  </si>
  <si>
    <t xml:space="preserve">Vyčištění budov průmyslových objektů při jakékoliv výšce podlaží   </t>
  </si>
  <si>
    <t>953311111</t>
  </si>
  <si>
    <t xml:space="preserve">Vložky do svislých dilatačních spár z izolačních korkových desek tl 30 mm   </t>
  </si>
  <si>
    <t xml:space="preserve">3,7*0,3   </t>
  </si>
  <si>
    <t>953312123</t>
  </si>
  <si>
    <t xml:space="preserve">Vložky do svislých dilatačních spár z extrudovaných polystyrénových desek tl 30 mm   </t>
  </si>
  <si>
    <t>962031133</t>
  </si>
  <si>
    <t xml:space="preserve">Bourání příček z cihel pálených na MVC tl do 150 mm   </t>
  </si>
  <si>
    <t xml:space="preserve">"konce stáčecího kanálu" (2,4*2,2)*2   </t>
  </si>
  <si>
    <t>985139111</t>
  </si>
  <si>
    <t xml:space="preserve">Příplatek k očištění ploch za práci ve stísněném prostoru   </t>
  </si>
  <si>
    <t>997</t>
  </si>
  <si>
    <t xml:space="preserve">Přesun sutě   </t>
  </si>
  <si>
    <t>997013111</t>
  </si>
  <si>
    <t xml:space="preserve">Vnitrostaveništní doprava suti a vybouraných hmot pro budovy v do 6 m s použitím mechanizace   </t>
  </si>
  <si>
    <t>997013211</t>
  </si>
  <si>
    <t xml:space="preserve">Vnitrostaveništní doprava suti a vybouraných hmot pro budovy v do 6 m ručně   </t>
  </si>
  <si>
    <t>997013822</t>
  </si>
  <si>
    <t xml:space="preserve">Poplatek za uložení stavebního odpadu s oleji nebo ropnými látkami na skládce (skládkovné)   </t>
  </si>
  <si>
    <t>997013831</t>
  </si>
  <si>
    <t xml:space="preserve">Poplatek za uložení stavebního směsného odpadu na skládce (skládkovné)   </t>
  </si>
  <si>
    <t>998</t>
  </si>
  <si>
    <t xml:space="preserve">Přesun hmot   </t>
  </si>
  <si>
    <t>998021021</t>
  </si>
  <si>
    <t xml:space="preserve">Přesun hmot pro haly s nosnou kcí zděnou nebo monolitickou v do 20 m   </t>
  </si>
  <si>
    <t>998021024</t>
  </si>
  <si>
    <t xml:space="preserve">Příplatek k přesunu hmot hal s nosnou kcí zděnou nebo monolitickou za zvětšený přesun do 500 m   </t>
  </si>
  <si>
    <t>998223011</t>
  </si>
  <si>
    <t xml:space="preserve">Přesun hmot pro pozemní komunikace s krytem dlážděným   </t>
  </si>
  <si>
    <t>PSV</t>
  </si>
  <si>
    <t xml:space="preserve">Práce a dodávky PSV   </t>
  </si>
  <si>
    <t>711</t>
  </si>
  <si>
    <t xml:space="preserve">Izolace proti vodě, vlhkosti a plynům   </t>
  </si>
  <si>
    <t>711161331</t>
  </si>
  <si>
    <t xml:space="preserve">Izolace proti zemní vlhkosti foliemi nopovými s odvodňovací funkcí s textilií tl. 0,6 mm šířky 2,0 m   </t>
  </si>
  <si>
    <t xml:space="preserve">"opěrná stěna" 2,8*5,5   </t>
  </si>
  <si>
    <t>764</t>
  </si>
  <si>
    <t xml:space="preserve">Konstrukce klempířské   </t>
  </si>
  <si>
    <t>76405R411</t>
  </si>
  <si>
    <t xml:space="preserve">Dodávka a montáž plechování stěn a podlahy z nerezového plechu tl. 1,5mm   </t>
  </si>
  <si>
    <t xml:space="preserve">"stěny - hladký plech"( 1*1,6)*4   </t>
  </si>
  <si>
    <t xml:space="preserve">"podlaha povrch slza" 1,6*1,6   </t>
  </si>
  <si>
    <t>767</t>
  </si>
  <si>
    <t xml:space="preserve">Konstrukce zámečnické   </t>
  </si>
  <si>
    <t>767161223</t>
  </si>
  <si>
    <t xml:space="preserve">Montáž zábradlí rovného z profilové oceli do zdí hmotnosti přes 60 kg   </t>
  </si>
  <si>
    <t xml:space="preserve">2,5+2+7   </t>
  </si>
  <si>
    <t>140</t>
  </si>
  <si>
    <t>140110280</t>
  </si>
  <si>
    <t xml:space="preserve">trubka ocelová bezešvá hladká jakost 11 353, 51 x 5,0 mm   </t>
  </si>
  <si>
    <t>767161812</t>
  </si>
  <si>
    <t xml:space="preserve">Demontáž zábradlí rovného rozebíratelného hmotnosti 1m zábradlí přes 20 kg   </t>
  </si>
  <si>
    <t xml:space="preserve">2,5+2,4   </t>
  </si>
  <si>
    <t>767165114</t>
  </si>
  <si>
    <t xml:space="preserve">Montáž zábradlí rovného madla z trubek nebo tenkostěnných profilů svařovaného   </t>
  </si>
  <si>
    <t>140110320</t>
  </si>
  <si>
    <t xml:space="preserve">trubka ocelová bezešvá hladká jakost 11 353, 57 x 3,2 mm   </t>
  </si>
  <si>
    <t>767995111</t>
  </si>
  <si>
    <t xml:space="preserve">Montáž atypických zámečnických konstrukcí hm do 5 kg   </t>
  </si>
  <si>
    <t>kg</t>
  </si>
  <si>
    <t xml:space="preserve">"výrobky jakosti 1.4301"   </t>
  </si>
  <si>
    <t xml:space="preserve">"víčko na kotevní šrouby"64*3   </t>
  </si>
  <si>
    <t xml:space="preserve">"chráničky potrubí osadit před zazděním"2*12+7+14+2*3+3*3+12+2   </t>
  </si>
  <si>
    <t>RMAT0005</t>
  </si>
  <si>
    <t xml:space="preserve">výroba a dodávka víček na kotevní šrouby   </t>
  </si>
  <si>
    <t>ks</t>
  </si>
  <si>
    <t>RMAT0006</t>
  </si>
  <si>
    <t xml:space="preserve">chráničky   </t>
  </si>
  <si>
    <t xml:space="preserve">"výroba a dodávka chrániček do vyplechování kanálu jakosti 1.4301"2*12+7+14+2*3+3*3+12+2   </t>
  </si>
  <si>
    <t>767995113</t>
  </si>
  <si>
    <t xml:space="preserve">Montáž atypických zámečnických konstrukcí hm přes 10 do 20 kg   </t>
  </si>
  <si>
    <t xml:space="preserve">"vyplechování stěn a patek stáčecího kanálu plechem P3 jakosti 1.4301"10442   </t>
  </si>
  <si>
    <t xml:space="preserve">"vyplechování stáčecího kanálu PLO 30x3 jakosti 1.4301"352   </t>
  </si>
  <si>
    <t xml:space="preserve">"vyplechování rohů stáčecího kanálu L 40x3 jakosti 1.4301"945   </t>
  </si>
  <si>
    <t xml:space="preserve">"vyplechování dna stáčecího kanálu PV3 jakosti 1.4301"3869   </t>
  </si>
  <si>
    <t xml:space="preserve">"pažnice jakosti 1.4301"168   </t>
  </si>
  <si>
    <t xml:space="preserve">"pažnice jakosti S235JRH"13+17+42+59+73   </t>
  </si>
  <si>
    <t xml:space="preserve">"Dělené těsnící vložky"(4+4+2+1+4)*5   </t>
  </si>
  <si>
    <t>RMAT0001</t>
  </si>
  <si>
    <t xml:space="preserve">L 40x40x3 jakost 1.4301   </t>
  </si>
  <si>
    <t xml:space="preserve">390*1,15   </t>
  </si>
  <si>
    <t>RMAT0002</t>
  </si>
  <si>
    <t xml:space="preserve">PLO 30x3 jakost 1.4301   </t>
  </si>
  <si>
    <t xml:space="preserve">352   </t>
  </si>
  <si>
    <t>RMAT0003</t>
  </si>
  <si>
    <t xml:space="preserve">P3 jakost 1.4301   </t>
  </si>
  <si>
    <t xml:space="preserve">10442   </t>
  </si>
  <si>
    <t>RMAT0004</t>
  </si>
  <si>
    <t xml:space="preserve">PV3 jakost 1.4301   </t>
  </si>
  <si>
    <t xml:space="preserve">3869   </t>
  </si>
  <si>
    <t xml:space="preserve">TR KR 100 jakost 1.4301   </t>
  </si>
  <si>
    <t xml:space="preserve">168   </t>
  </si>
  <si>
    <t>998767106</t>
  </si>
  <si>
    <t xml:space="preserve">Přesun hmot tonážní pro zámečnické konstrukce v objektech v přes 48 do 60 m   </t>
  </si>
  <si>
    <t>HZS</t>
  </si>
  <si>
    <t xml:space="preserve">Hodinové zúčtovací sazby   </t>
  </si>
  <si>
    <t>HZS1212</t>
  </si>
  <si>
    <t xml:space="preserve">Hodinová zúčtovací sazba kopáč   </t>
  </si>
  <si>
    <t>hod</t>
  </si>
  <si>
    <t>HZS1302</t>
  </si>
  <si>
    <t xml:space="preserve">Hodinová zúčtovací sazba zedník specialista   </t>
  </si>
  <si>
    <t>HZS1331</t>
  </si>
  <si>
    <t xml:space="preserve">Hodinová zúčtovací sazba montér konstrukcí   </t>
  </si>
  <si>
    <t>HZS1332</t>
  </si>
  <si>
    <t xml:space="preserve">Hodinová zúčtovací sazba montér konstrukcí specialista   </t>
  </si>
  <si>
    <t>HZS1432</t>
  </si>
  <si>
    <t xml:space="preserve">Hodinová zúčtovací sazba potrubář   </t>
  </si>
  <si>
    <t>VRN</t>
  </si>
  <si>
    <t xml:space="preserve">Vedlejší rozpočtové náklady   </t>
  </si>
  <si>
    <t>VRN1</t>
  </si>
  <si>
    <t xml:space="preserve">Průzkumné, geodetické a projektové práce   </t>
  </si>
  <si>
    <t>000</t>
  </si>
  <si>
    <t>010001000</t>
  </si>
  <si>
    <t>kpl</t>
  </si>
  <si>
    <t>013002000</t>
  </si>
  <si>
    <t xml:space="preserve">Projektové práce   </t>
  </si>
  <si>
    <t>013244000</t>
  </si>
  <si>
    <t xml:space="preserve">Dokumentace pro provádění stavby   </t>
  </si>
  <si>
    <t>013254000</t>
  </si>
  <si>
    <t xml:space="preserve">Dokumentace skutečného provedení stavby   </t>
  </si>
  <si>
    <t>013294000</t>
  </si>
  <si>
    <t xml:space="preserve">Ostatní dokumentace   </t>
  </si>
  <si>
    <t>VRN2</t>
  </si>
  <si>
    <t xml:space="preserve">Příprava staveniště   </t>
  </si>
  <si>
    <t>020001000</t>
  </si>
  <si>
    <t>023002000</t>
  </si>
  <si>
    <t>soub</t>
  </si>
  <si>
    <t>VRN3</t>
  </si>
  <si>
    <t xml:space="preserve">Zařízení staveniště   </t>
  </si>
  <si>
    <t>030001000</t>
  </si>
  <si>
    <t>039002000</t>
  </si>
  <si>
    <t xml:space="preserve">Zrušení zařízení staveniště   </t>
  </si>
  <si>
    <t>VRN4</t>
  </si>
  <si>
    <t xml:space="preserve">Inženýrská činnost   </t>
  </si>
  <si>
    <t>040001000</t>
  </si>
  <si>
    <t>041002000</t>
  </si>
  <si>
    <t xml:space="preserve">Dozory po provádění prací   </t>
  </si>
  <si>
    <t>043002000</t>
  </si>
  <si>
    <t xml:space="preserve">Zkoušky a ostatní měření   </t>
  </si>
  <si>
    <t>044002000</t>
  </si>
  <si>
    <t xml:space="preserve">Revize   </t>
  </si>
  <si>
    <t>VRN6</t>
  </si>
  <si>
    <t xml:space="preserve">Územní vlivy   </t>
  </si>
  <si>
    <t>060001000</t>
  </si>
  <si>
    <t>063002000</t>
  </si>
  <si>
    <t xml:space="preserve">Práce na těžce přístupných místech   </t>
  </si>
  <si>
    <t>064002000</t>
  </si>
  <si>
    <t xml:space="preserve">Práce ve zdraví škodlivém prostředí   </t>
  </si>
  <si>
    <t>065002000</t>
  </si>
  <si>
    <t xml:space="preserve">Mimostaveništní doprava materiálů   </t>
  </si>
  <si>
    <t>VRN7</t>
  </si>
  <si>
    <t xml:space="preserve">Provozní vlivy   </t>
  </si>
  <si>
    <t>070001000</t>
  </si>
  <si>
    <t>075002000</t>
  </si>
  <si>
    <t xml:space="preserve">Ochranná pásma   </t>
  </si>
  <si>
    <t>079002000</t>
  </si>
  <si>
    <t xml:space="preserve">Ostatní provozní vlivy   </t>
  </si>
  <si>
    <t xml:space="preserve">Celkem   </t>
  </si>
  <si>
    <t>VÝKAZ VÝMĚR</t>
  </si>
  <si>
    <t>Odstranění materiálů a konstrukcí  i  pro zpětné pužití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</si>
</sst>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5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sz val="8"/>
      <color indexed="20"/>
      <name val="Arial CE"/>
      <charset val="238"/>
    </font>
    <font>
      <b/>
      <sz val="11"/>
      <name val="Arial CE"/>
      <charset val="238"/>
    </font>
    <font>
      <i/>
      <sz val="8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55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164" fontId="3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5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 wrapText="1"/>
    </xf>
    <xf numFmtId="37" fontId="7" fillId="0" borderId="0" xfId="0" applyNumberFormat="1" applyFont="1" applyAlignment="1">
      <alignment horizontal="right"/>
      <protection locked="0"/>
    </xf>
    <xf numFmtId="0" fontId="7" fillId="0" borderId="0" xfId="0" applyFont="1" applyAlignment="1">
      <alignment horizontal="left" wrapText="1"/>
      <protection locked="0"/>
    </xf>
    <xf numFmtId="164" fontId="7" fillId="0" borderId="0" xfId="0" applyNumberFormat="1" applyFont="1" applyAlignment="1">
      <alignment horizontal="right"/>
      <protection locked="0"/>
    </xf>
    <xf numFmtId="39" fontId="7" fillId="0" borderId="0" xfId="0" applyNumberFormat="1" applyFont="1" applyAlignment="1">
      <alignment horizontal="right"/>
      <protection locked="0"/>
    </xf>
    <xf numFmtId="37" fontId="8" fillId="0" borderId="0" xfId="0" applyNumberFormat="1" applyFont="1" applyAlignment="1">
      <alignment horizontal="right"/>
      <protection locked="0"/>
    </xf>
    <xf numFmtId="0" fontId="8" fillId="0" borderId="0" xfId="0" applyFont="1" applyAlignment="1">
      <alignment horizontal="left" wrapText="1"/>
      <protection locked="0"/>
    </xf>
    <xf numFmtId="164" fontId="8" fillId="0" borderId="0" xfId="0" applyNumberFormat="1" applyFont="1" applyAlignment="1">
      <alignment horizontal="right"/>
      <protection locked="0"/>
    </xf>
    <xf numFmtId="39" fontId="8" fillId="0" borderId="0" xfId="0" applyNumberFormat="1" applyFont="1" applyAlignment="1">
      <alignment horizontal="right"/>
      <protection locked="0"/>
    </xf>
    <xf numFmtId="37" fontId="3" fillId="0" borderId="1" xfId="0" applyNumberFormat="1" applyFont="1" applyBorder="1" applyAlignment="1">
      <alignment horizontal="right"/>
      <protection locked="0"/>
    </xf>
    <xf numFmtId="0" fontId="3" fillId="0" borderId="1" xfId="0" applyFont="1" applyBorder="1" applyAlignment="1">
      <alignment horizontal="left" wrapText="1"/>
      <protection locked="0"/>
    </xf>
    <xf numFmtId="164" fontId="3" fillId="0" borderId="1" xfId="0" applyNumberFormat="1" applyFont="1" applyBorder="1" applyAlignment="1">
      <alignment horizontal="right"/>
      <protection locked="0"/>
    </xf>
    <xf numFmtId="39" fontId="3" fillId="0" borderId="1" xfId="0" applyNumberFormat="1" applyFont="1" applyBorder="1" applyAlignment="1">
      <alignment horizontal="right"/>
      <protection locked="0"/>
    </xf>
    <xf numFmtId="37" fontId="9" fillId="0" borderId="0" xfId="0" applyNumberFormat="1" applyFont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4" fontId="9" fillId="0" borderId="0" xfId="0" applyNumberFormat="1" applyFont="1" applyAlignment="1">
      <alignment horizontal="right"/>
      <protection locked="0"/>
    </xf>
    <xf numFmtId="39" fontId="9" fillId="0" borderId="0" xfId="0" applyNumberFormat="1" applyFont="1" applyAlignment="1">
      <alignment horizontal="right"/>
      <protection locked="0"/>
    </xf>
    <xf numFmtId="37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39" fontId="10" fillId="0" borderId="0" xfId="0" applyNumberFormat="1" applyFont="1" applyAlignment="1">
      <alignment horizontal="right"/>
      <protection locked="0"/>
    </xf>
    <xf numFmtId="37" fontId="11" fillId="0" borderId="1" xfId="0" applyNumberFormat="1" applyFont="1" applyBorder="1" applyAlignment="1">
      <alignment horizontal="right"/>
      <protection locked="0"/>
    </xf>
    <xf numFmtId="0" fontId="11" fillId="0" borderId="1" xfId="0" applyFont="1" applyBorder="1" applyAlignment="1">
      <alignment horizontal="left" wrapText="1"/>
      <protection locked="0"/>
    </xf>
    <xf numFmtId="164" fontId="11" fillId="0" borderId="1" xfId="0" applyNumberFormat="1" applyFont="1" applyBorder="1" applyAlignment="1">
      <alignment horizontal="right"/>
      <protection locked="0"/>
    </xf>
    <xf numFmtId="39" fontId="11" fillId="0" borderId="1" xfId="0" applyNumberFormat="1" applyFont="1" applyBorder="1" applyAlignment="1">
      <alignment horizontal="right"/>
      <protection locked="0"/>
    </xf>
    <xf numFmtId="37" fontId="12" fillId="0" borderId="2" xfId="0" applyNumberFormat="1" applyFont="1" applyBorder="1" applyAlignment="1">
      <alignment horizontal="right"/>
      <protection locked="0"/>
    </xf>
    <xf numFmtId="0" fontId="12" fillId="0" borderId="3" xfId="0" applyFont="1" applyBorder="1" applyAlignment="1">
      <alignment horizontal="left" wrapText="1"/>
      <protection locked="0"/>
    </xf>
    <xf numFmtId="164" fontId="12" fillId="0" borderId="3" xfId="0" applyNumberFormat="1" applyFont="1" applyBorder="1" applyAlignment="1">
      <alignment horizontal="right"/>
      <protection locked="0"/>
    </xf>
    <xf numFmtId="39" fontId="12" fillId="0" borderId="3" xfId="0" applyNumberFormat="1" applyFont="1" applyBorder="1" applyAlignment="1">
      <alignment horizontal="right"/>
      <protection locked="0"/>
    </xf>
    <xf numFmtId="39" fontId="12" fillId="0" borderId="4" xfId="0" applyNumberFormat="1" applyFont="1" applyBorder="1" applyAlignment="1">
      <alignment horizontal="right"/>
      <protection locked="0"/>
    </xf>
    <xf numFmtId="37" fontId="13" fillId="0" borderId="0" xfId="0" applyNumberFormat="1" applyFont="1" applyAlignment="1">
      <alignment horizontal="right"/>
      <protection locked="0"/>
    </xf>
    <xf numFmtId="0" fontId="13" fillId="0" borderId="0" xfId="0" applyFont="1" applyAlignment="1">
      <alignment horizontal="left" wrapText="1"/>
      <protection locked="0"/>
    </xf>
    <xf numFmtId="164" fontId="13" fillId="0" borderId="0" xfId="0" applyNumberFormat="1" applyFont="1" applyAlignment="1">
      <alignment horizontal="right"/>
      <protection locked="0"/>
    </xf>
    <xf numFmtId="39" fontId="13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 vertical="center"/>
    </xf>
    <xf numFmtId="164" fontId="3" fillId="3" borderId="1" xfId="0" applyNumberFormat="1" applyFont="1" applyFill="1" applyBorder="1" applyAlignment="1">
      <alignment horizontal="right"/>
      <protection locked="0"/>
    </xf>
    <xf numFmtId="164" fontId="14" fillId="3" borderId="1" xfId="0" applyNumberFormat="1" applyFont="1" applyFill="1" applyBorder="1" applyAlignment="1">
      <alignment horizontal="right"/>
      <protection locked="0"/>
    </xf>
    <xf numFmtId="0" fontId="3" fillId="3" borderId="1" xfId="0" applyFont="1" applyFill="1" applyBorder="1" applyAlignment="1">
      <alignment horizontal="lef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4"/>
  <sheetViews>
    <sheetView showGridLines="0" tabSelected="1" topLeftCell="A196" zoomScale="130" zoomScaleNormal="130" workbookViewId="0">
      <selection activeCell="D128" sqref="D128"/>
    </sheetView>
  </sheetViews>
  <sheetFormatPr defaultColWidth="10.42578125" defaultRowHeight="12" customHeight="1"/>
  <cols>
    <col min="1" max="1" width="7.42578125" style="2" customWidth="1"/>
    <col min="2" max="2" width="8" style="3" customWidth="1"/>
    <col min="3" max="3" width="12.140625" style="3" customWidth="1"/>
    <col min="4" max="4" width="46.7109375" style="3" customWidth="1"/>
    <col min="5" max="5" width="5.42578125" style="3" customWidth="1"/>
    <col min="6" max="6" width="11.140625" style="4" customWidth="1"/>
    <col min="7" max="7" width="13.28515625" style="5" customWidth="1"/>
    <col min="8" max="8" width="17.7109375" style="5" customWidth="1"/>
    <col min="9" max="16384" width="10.42578125" style="1"/>
  </cols>
  <sheetData>
    <row r="1" spans="1:8" ht="27.75" customHeight="1">
      <c r="A1" s="51" t="s">
        <v>338</v>
      </c>
      <c r="B1" s="51"/>
      <c r="C1" s="51"/>
      <c r="D1" s="51"/>
      <c r="E1" s="51"/>
      <c r="F1" s="51"/>
      <c r="G1" s="51"/>
      <c r="H1" s="51"/>
    </row>
    <row r="2" spans="1:8" ht="12.75" customHeight="1">
      <c r="A2" s="6" t="s">
        <v>0</v>
      </c>
      <c r="B2" s="6"/>
      <c r="C2" s="6"/>
      <c r="D2" s="6"/>
      <c r="E2" s="6"/>
      <c r="F2" s="6"/>
      <c r="G2" s="6"/>
      <c r="H2" s="6"/>
    </row>
    <row r="3" spans="1:8" ht="12.75" customHeight="1">
      <c r="A3" s="6" t="s">
        <v>1</v>
      </c>
      <c r="B3" s="6"/>
      <c r="C3" s="6"/>
      <c r="D3" s="6"/>
      <c r="E3" s="6"/>
      <c r="F3" s="6"/>
      <c r="G3" s="6"/>
      <c r="H3" s="6"/>
    </row>
    <row r="4" spans="1:8" ht="13.5" customHeight="1">
      <c r="A4" s="7"/>
      <c r="B4" s="6"/>
      <c r="C4" s="7"/>
      <c r="D4" s="6"/>
      <c r="E4" s="6"/>
      <c r="F4" s="6"/>
      <c r="G4" s="6"/>
      <c r="H4" s="6"/>
    </row>
    <row r="5" spans="1:8" ht="6.75" customHeight="1">
      <c r="A5" s="8"/>
      <c r="B5" s="9"/>
      <c r="C5" s="9"/>
      <c r="D5" s="9"/>
      <c r="E5" s="9"/>
      <c r="F5" s="10"/>
      <c r="G5" s="11"/>
      <c r="H5" s="11"/>
    </row>
    <row r="6" spans="1:8" ht="12.75" customHeight="1">
      <c r="A6" s="12" t="s">
        <v>2</v>
      </c>
      <c r="B6" s="12"/>
      <c r="C6" s="12"/>
      <c r="D6" s="12"/>
      <c r="E6" s="12"/>
      <c r="F6" s="12"/>
      <c r="G6" s="12"/>
      <c r="H6" s="12"/>
    </row>
    <row r="7" spans="1:8" ht="12.75" customHeight="1">
      <c r="A7" s="12" t="s">
        <v>3</v>
      </c>
      <c r="B7" s="12"/>
      <c r="C7" s="12"/>
      <c r="D7" s="12"/>
      <c r="E7" s="12"/>
      <c r="F7" s="12"/>
      <c r="G7" s="12" t="s">
        <v>4</v>
      </c>
      <c r="H7" s="12"/>
    </row>
    <row r="8" spans="1:8" ht="12.75" customHeight="1">
      <c r="A8" s="12" t="s">
        <v>5</v>
      </c>
      <c r="B8" s="13"/>
      <c r="C8" s="13"/>
      <c r="D8" s="13"/>
      <c r="E8" s="13"/>
      <c r="F8" s="14"/>
      <c r="G8" s="12" t="s">
        <v>6</v>
      </c>
      <c r="H8" s="15"/>
    </row>
    <row r="9" spans="1:8" ht="6" customHeight="1">
      <c r="A9" s="16"/>
      <c r="B9" s="16"/>
      <c r="C9" s="16"/>
      <c r="D9" s="16"/>
      <c r="E9" s="16"/>
      <c r="F9" s="16"/>
      <c r="G9" s="16"/>
      <c r="H9" s="16"/>
    </row>
    <row r="10" spans="1:8" ht="25.5" customHeight="1">
      <c r="A10" s="17" t="s">
        <v>7</v>
      </c>
      <c r="B10" s="17" t="s">
        <v>8</v>
      </c>
      <c r="C10" s="17" t="s">
        <v>9</v>
      </c>
      <c r="D10" s="17" t="s">
        <v>10</v>
      </c>
      <c r="E10" s="17" t="s">
        <v>11</v>
      </c>
      <c r="F10" s="17" t="s">
        <v>12</v>
      </c>
      <c r="G10" s="17" t="s">
        <v>13</v>
      </c>
      <c r="H10" s="17" t="s">
        <v>14</v>
      </c>
    </row>
    <row r="11" spans="1:8" ht="12.75" hidden="1" customHeight="1">
      <c r="A11" s="17" t="s">
        <v>15</v>
      </c>
      <c r="B11" s="17" t="s">
        <v>16</v>
      </c>
      <c r="C11" s="17" t="s">
        <v>17</v>
      </c>
      <c r="D11" s="17" t="s">
        <v>18</v>
      </c>
      <c r="E11" s="17" t="s">
        <v>19</v>
      </c>
      <c r="F11" s="17" t="s">
        <v>20</v>
      </c>
      <c r="G11" s="17" t="s">
        <v>21</v>
      </c>
      <c r="H11" s="17" t="s">
        <v>22</v>
      </c>
    </row>
    <row r="12" spans="1:8" ht="4.5" customHeight="1">
      <c r="A12" s="16"/>
      <c r="B12" s="16"/>
      <c r="C12" s="16"/>
      <c r="D12" s="16"/>
      <c r="E12" s="16"/>
      <c r="F12" s="16"/>
      <c r="G12" s="16"/>
      <c r="H12" s="16"/>
    </row>
    <row r="13" spans="1:8" ht="30.75" customHeight="1">
      <c r="A13" s="18"/>
      <c r="B13" s="19"/>
      <c r="C13" s="19" t="s">
        <v>23</v>
      </c>
      <c r="D13" s="19" t="s">
        <v>24</v>
      </c>
      <c r="E13" s="19"/>
      <c r="F13" s="20"/>
      <c r="G13" s="21"/>
      <c r="H13" s="21">
        <f>H14+H39+H66++H81+H91+H96+H110+H138+H143</f>
        <v>0</v>
      </c>
    </row>
    <row r="14" spans="1:8" ht="28.5" customHeight="1">
      <c r="A14" s="22"/>
      <c r="B14" s="23"/>
      <c r="C14" s="23" t="s">
        <v>15</v>
      </c>
      <c r="D14" s="23" t="s">
        <v>25</v>
      </c>
      <c r="E14" s="23"/>
      <c r="F14" s="24"/>
      <c r="G14" s="25"/>
      <c r="H14" s="25">
        <f>H15+H16+H23+H26+H27+H30+H31+H32+H33+H34+H35</f>
        <v>0</v>
      </c>
    </row>
    <row r="15" spans="1:8" ht="24" customHeight="1">
      <c r="A15" s="26">
        <v>1</v>
      </c>
      <c r="B15" s="27" t="s">
        <v>26</v>
      </c>
      <c r="C15" s="27" t="s">
        <v>27</v>
      </c>
      <c r="D15" s="27" t="s">
        <v>28</v>
      </c>
      <c r="E15" s="27" t="s">
        <v>29</v>
      </c>
      <c r="F15" s="28">
        <v>400</v>
      </c>
      <c r="G15" s="29"/>
      <c r="H15" s="29">
        <f>G15*F15</f>
        <v>0</v>
      </c>
    </row>
    <row r="16" spans="1:8" ht="24" customHeight="1">
      <c r="A16" s="26">
        <v>2</v>
      </c>
      <c r="B16" s="27" t="s">
        <v>26</v>
      </c>
      <c r="C16" s="27" t="s">
        <v>30</v>
      </c>
      <c r="D16" s="27" t="s">
        <v>31</v>
      </c>
      <c r="E16" s="27" t="s">
        <v>32</v>
      </c>
      <c r="F16" s="28">
        <v>565.12</v>
      </c>
      <c r="G16" s="29"/>
      <c r="H16" s="29">
        <f>G16*F16</f>
        <v>0</v>
      </c>
    </row>
    <row r="17" spans="1:8" ht="13.5" customHeight="1">
      <c r="A17" s="30"/>
      <c r="B17" s="31"/>
      <c r="C17" s="31"/>
      <c r="D17" s="31" t="s">
        <v>33</v>
      </c>
      <c r="E17" s="31"/>
      <c r="F17" s="32">
        <v>162</v>
      </c>
      <c r="G17" s="33"/>
      <c r="H17" s="33"/>
    </row>
    <row r="18" spans="1:8" ht="13.5" customHeight="1">
      <c r="A18" s="30"/>
      <c r="B18" s="31"/>
      <c r="C18" s="31"/>
      <c r="D18" s="31" t="s">
        <v>34</v>
      </c>
      <c r="E18" s="31"/>
      <c r="F18" s="32">
        <v>384</v>
      </c>
      <c r="G18" s="33"/>
      <c r="H18" s="33"/>
    </row>
    <row r="19" spans="1:8" ht="13.5" customHeight="1">
      <c r="A19" s="30"/>
      <c r="B19" s="31"/>
      <c r="C19" s="31"/>
      <c r="D19" s="31" t="s">
        <v>35</v>
      </c>
      <c r="E19" s="31"/>
      <c r="F19" s="32">
        <v>4.32</v>
      </c>
      <c r="G19" s="33"/>
      <c r="H19" s="33"/>
    </row>
    <row r="20" spans="1:8" ht="13.5" customHeight="1">
      <c r="A20" s="30"/>
      <c r="B20" s="31"/>
      <c r="C20" s="31"/>
      <c r="D20" s="31" t="s">
        <v>36</v>
      </c>
      <c r="E20" s="31"/>
      <c r="F20" s="32">
        <v>4.8</v>
      </c>
      <c r="G20" s="33"/>
      <c r="H20" s="33"/>
    </row>
    <row r="21" spans="1:8" ht="13.5" customHeight="1">
      <c r="A21" s="30"/>
      <c r="B21" s="31"/>
      <c r="C21" s="31"/>
      <c r="D21" s="31" t="s">
        <v>37</v>
      </c>
      <c r="E21" s="31"/>
      <c r="F21" s="32">
        <v>10</v>
      </c>
      <c r="G21" s="33"/>
      <c r="H21" s="33"/>
    </row>
    <row r="22" spans="1:8" ht="13.5" customHeight="1">
      <c r="A22" s="34"/>
      <c r="B22" s="35"/>
      <c r="C22" s="35"/>
      <c r="D22" s="35" t="s">
        <v>38</v>
      </c>
      <c r="E22" s="35"/>
      <c r="F22" s="36">
        <v>565.12</v>
      </c>
      <c r="G22" s="37"/>
      <c r="H22" s="37"/>
    </row>
    <row r="23" spans="1:8" ht="24" customHeight="1">
      <c r="A23" s="26">
        <v>3</v>
      </c>
      <c r="B23" s="27" t="s">
        <v>26</v>
      </c>
      <c r="C23" s="27" t="s">
        <v>39</v>
      </c>
      <c r="D23" s="27" t="s">
        <v>40</v>
      </c>
      <c r="E23" s="27" t="s">
        <v>32</v>
      </c>
      <c r="F23" s="28">
        <v>3.3</v>
      </c>
      <c r="G23" s="29"/>
      <c r="H23" s="29">
        <f>G23*F23</f>
        <v>0</v>
      </c>
    </row>
    <row r="24" spans="1:8" ht="13.5" customHeight="1">
      <c r="A24" s="30"/>
      <c r="B24" s="31"/>
      <c r="C24" s="31"/>
      <c r="D24" s="31" t="s">
        <v>41</v>
      </c>
      <c r="E24" s="31"/>
      <c r="F24" s="32">
        <v>3.3</v>
      </c>
      <c r="G24" s="33"/>
      <c r="H24" s="33"/>
    </row>
    <row r="25" spans="1:8" ht="13.5" customHeight="1">
      <c r="A25" s="34"/>
      <c r="B25" s="35"/>
      <c r="C25" s="35"/>
      <c r="D25" s="35" t="s">
        <v>38</v>
      </c>
      <c r="E25" s="35"/>
      <c r="F25" s="36">
        <v>3.3</v>
      </c>
      <c r="G25" s="37"/>
      <c r="H25" s="37"/>
    </row>
    <row r="26" spans="1:8" ht="13.5" customHeight="1">
      <c r="A26" s="26">
        <v>4</v>
      </c>
      <c r="B26" s="27" t="s">
        <v>26</v>
      </c>
      <c r="C26" s="27" t="s">
        <v>42</v>
      </c>
      <c r="D26" s="27" t="s">
        <v>43</v>
      </c>
      <c r="E26" s="27" t="s">
        <v>32</v>
      </c>
      <c r="F26" s="28">
        <v>560.79999999999995</v>
      </c>
      <c r="G26" s="29"/>
      <c r="H26" s="29">
        <f>G26*F26</f>
        <v>0</v>
      </c>
    </row>
    <row r="27" spans="1:8" ht="24" customHeight="1">
      <c r="A27" s="26">
        <v>5</v>
      </c>
      <c r="B27" s="27" t="s">
        <v>26</v>
      </c>
      <c r="C27" s="27" t="s">
        <v>44</v>
      </c>
      <c r="D27" s="27" t="s">
        <v>45</v>
      </c>
      <c r="E27" s="27" t="s">
        <v>32</v>
      </c>
      <c r="F27" s="28">
        <v>306.89999999999998</v>
      </c>
      <c r="G27" s="29"/>
      <c r="H27" s="29">
        <f>G27*F27</f>
        <v>0</v>
      </c>
    </row>
    <row r="28" spans="1:8" ht="13.5" customHeight="1">
      <c r="A28" s="30"/>
      <c r="B28" s="31"/>
      <c r="C28" s="31"/>
      <c r="D28" s="31" t="s">
        <v>46</v>
      </c>
      <c r="E28" s="31"/>
      <c r="F28" s="32">
        <v>306.89999999999998</v>
      </c>
      <c r="G28" s="33"/>
      <c r="H28" s="33"/>
    </row>
    <row r="29" spans="1:8" ht="13.5" customHeight="1">
      <c r="A29" s="34"/>
      <c r="B29" s="35"/>
      <c r="C29" s="35"/>
      <c r="D29" s="35" t="s">
        <v>38</v>
      </c>
      <c r="E29" s="35"/>
      <c r="F29" s="36">
        <v>306.89999999999998</v>
      </c>
      <c r="G29" s="37"/>
      <c r="H29" s="37"/>
    </row>
    <row r="30" spans="1:8" ht="24" customHeight="1">
      <c r="A30" s="26">
        <v>6</v>
      </c>
      <c r="B30" s="27" t="s">
        <v>26</v>
      </c>
      <c r="C30" s="27" t="s">
        <v>47</v>
      </c>
      <c r="D30" s="27" t="s">
        <v>48</v>
      </c>
      <c r="E30" s="27" t="s">
        <v>29</v>
      </c>
      <c r="F30" s="28">
        <v>108</v>
      </c>
      <c r="G30" s="29"/>
      <c r="H30" s="29">
        <f t="shared" ref="H30:H35" si="0">G30*F30</f>
        <v>0</v>
      </c>
    </row>
    <row r="31" spans="1:8" ht="24" customHeight="1">
      <c r="A31" s="26">
        <v>7</v>
      </c>
      <c r="B31" s="27" t="s">
        <v>26</v>
      </c>
      <c r="C31" s="27" t="s">
        <v>49</v>
      </c>
      <c r="D31" s="27" t="s">
        <v>50</v>
      </c>
      <c r="E31" s="27" t="s">
        <v>29</v>
      </c>
      <c r="F31" s="28">
        <v>108</v>
      </c>
      <c r="G31" s="29"/>
      <c r="H31" s="29">
        <f t="shared" si="0"/>
        <v>0</v>
      </c>
    </row>
    <row r="32" spans="1:8" ht="24" customHeight="1">
      <c r="A32" s="26">
        <v>8</v>
      </c>
      <c r="B32" s="27" t="s">
        <v>26</v>
      </c>
      <c r="C32" s="27" t="s">
        <v>51</v>
      </c>
      <c r="D32" s="27" t="s">
        <v>52</v>
      </c>
      <c r="E32" s="27" t="s">
        <v>32</v>
      </c>
      <c r="F32" s="28">
        <v>108</v>
      </c>
      <c r="G32" s="29"/>
      <c r="H32" s="29">
        <f t="shared" si="0"/>
        <v>0</v>
      </c>
    </row>
    <row r="33" spans="1:8" ht="24" customHeight="1">
      <c r="A33" s="26">
        <v>9</v>
      </c>
      <c r="B33" s="27" t="s">
        <v>26</v>
      </c>
      <c r="C33" s="27" t="s">
        <v>53</v>
      </c>
      <c r="D33" s="27" t="s">
        <v>54</v>
      </c>
      <c r="E33" s="27" t="s">
        <v>29</v>
      </c>
      <c r="F33" s="28">
        <v>108</v>
      </c>
      <c r="G33" s="29"/>
      <c r="H33" s="29">
        <f t="shared" si="0"/>
        <v>0</v>
      </c>
    </row>
    <row r="34" spans="1:8" ht="13.5" customHeight="1">
      <c r="A34" s="26">
        <v>10</v>
      </c>
      <c r="B34" s="27" t="s">
        <v>26</v>
      </c>
      <c r="C34" s="27" t="s">
        <v>55</v>
      </c>
      <c r="D34" s="27" t="s">
        <v>56</v>
      </c>
      <c r="E34" s="27" t="s">
        <v>29</v>
      </c>
      <c r="F34" s="28">
        <v>108</v>
      </c>
      <c r="G34" s="29"/>
      <c r="H34" s="29">
        <f t="shared" si="0"/>
        <v>0</v>
      </c>
    </row>
    <row r="35" spans="1:8" ht="24" customHeight="1">
      <c r="A35" s="26">
        <v>11</v>
      </c>
      <c r="B35" s="27" t="s">
        <v>26</v>
      </c>
      <c r="C35" s="27" t="s">
        <v>57</v>
      </c>
      <c r="D35" s="27" t="s">
        <v>58</v>
      </c>
      <c r="E35" s="27" t="s">
        <v>29</v>
      </c>
      <c r="F35" s="28">
        <v>15.4</v>
      </c>
      <c r="G35" s="29"/>
      <c r="H35" s="29">
        <f t="shared" si="0"/>
        <v>0</v>
      </c>
    </row>
    <row r="36" spans="1:8" ht="13.5" customHeight="1">
      <c r="A36" s="30"/>
      <c r="B36" s="31"/>
      <c r="C36" s="31"/>
      <c r="D36" s="31" t="s">
        <v>59</v>
      </c>
      <c r="E36" s="31"/>
      <c r="F36" s="32">
        <v>10.56</v>
      </c>
      <c r="G36" s="33"/>
      <c r="H36" s="33"/>
    </row>
    <row r="37" spans="1:8" ht="13.5" customHeight="1">
      <c r="A37" s="30"/>
      <c r="B37" s="31"/>
      <c r="C37" s="31"/>
      <c r="D37" s="31" t="s">
        <v>60</v>
      </c>
      <c r="E37" s="31"/>
      <c r="F37" s="32">
        <v>4.84</v>
      </c>
      <c r="G37" s="33"/>
      <c r="H37" s="33"/>
    </row>
    <row r="38" spans="1:8" ht="13.5" customHeight="1">
      <c r="A38" s="34"/>
      <c r="B38" s="35"/>
      <c r="C38" s="35"/>
      <c r="D38" s="35" t="s">
        <v>38</v>
      </c>
      <c r="E38" s="35"/>
      <c r="F38" s="36">
        <v>15.4</v>
      </c>
      <c r="G38" s="37"/>
      <c r="H38" s="37"/>
    </row>
    <row r="39" spans="1:8" ht="28.5" customHeight="1">
      <c r="A39" s="22"/>
      <c r="B39" s="23"/>
      <c r="C39" s="23" t="s">
        <v>16</v>
      </c>
      <c r="D39" s="23" t="s">
        <v>61</v>
      </c>
      <c r="E39" s="23"/>
      <c r="F39" s="24"/>
      <c r="G39" s="25"/>
      <c r="H39" s="25">
        <f>H40+H43+H46+H50+H53+H56+H57+H58+H61+H64+H65</f>
        <v>0</v>
      </c>
    </row>
    <row r="40" spans="1:8" ht="24" customHeight="1">
      <c r="A40" s="26">
        <v>12</v>
      </c>
      <c r="B40" s="27" t="s">
        <v>26</v>
      </c>
      <c r="C40" s="27" t="s">
        <v>62</v>
      </c>
      <c r="D40" s="27" t="s">
        <v>63</v>
      </c>
      <c r="E40" s="27" t="s">
        <v>32</v>
      </c>
      <c r="F40" s="28">
        <v>8.25</v>
      </c>
      <c r="G40" s="29"/>
      <c r="H40" s="29">
        <f t="shared" ref="H40" si="1">G40*F40</f>
        <v>0</v>
      </c>
    </row>
    <row r="41" spans="1:8" ht="13.5" customHeight="1">
      <c r="A41" s="30"/>
      <c r="B41" s="31"/>
      <c r="C41" s="31"/>
      <c r="D41" s="31" t="s">
        <v>64</v>
      </c>
      <c r="E41" s="31"/>
      <c r="F41" s="32">
        <v>8.25</v>
      </c>
      <c r="G41" s="33"/>
      <c r="H41" s="33"/>
    </row>
    <row r="42" spans="1:8" ht="13.5" customHeight="1">
      <c r="A42" s="34"/>
      <c r="B42" s="35"/>
      <c r="C42" s="35"/>
      <c r="D42" s="35" t="s">
        <v>38</v>
      </c>
      <c r="E42" s="35"/>
      <c r="F42" s="36">
        <v>8.25</v>
      </c>
      <c r="G42" s="37"/>
      <c r="H42" s="37"/>
    </row>
    <row r="43" spans="1:8" ht="24" customHeight="1">
      <c r="A43" s="26">
        <v>13</v>
      </c>
      <c r="B43" s="27" t="s">
        <v>26</v>
      </c>
      <c r="C43" s="27" t="s">
        <v>65</v>
      </c>
      <c r="D43" s="27" t="s">
        <v>66</v>
      </c>
      <c r="E43" s="27" t="s">
        <v>32</v>
      </c>
      <c r="F43" s="28">
        <v>2.0630000000000002</v>
      </c>
      <c r="G43" s="29"/>
      <c r="H43" s="29">
        <f t="shared" ref="H43" si="2">G43*F43</f>
        <v>0</v>
      </c>
    </row>
    <row r="44" spans="1:8" ht="13.5" customHeight="1">
      <c r="A44" s="30"/>
      <c r="B44" s="31"/>
      <c r="C44" s="31"/>
      <c r="D44" s="31" t="s">
        <v>67</v>
      </c>
      <c r="E44" s="31"/>
      <c r="F44" s="32">
        <v>2.0630000000000002</v>
      </c>
      <c r="G44" s="33"/>
      <c r="H44" s="33"/>
    </row>
    <row r="45" spans="1:8" ht="13.5" customHeight="1">
      <c r="A45" s="34"/>
      <c r="B45" s="35"/>
      <c r="C45" s="35"/>
      <c r="D45" s="35" t="s">
        <v>38</v>
      </c>
      <c r="E45" s="35"/>
      <c r="F45" s="36">
        <v>2.0630000000000002</v>
      </c>
      <c r="G45" s="37"/>
      <c r="H45" s="37"/>
    </row>
    <row r="46" spans="1:8" ht="24" customHeight="1">
      <c r="A46" s="26">
        <v>14</v>
      </c>
      <c r="B46" s="27" t="s">
        <v>26</v>
      </c>
      <c r="C46" s="27" t="s">
        <v>68</v>
      </c>
      <c r="D46" s="27" t="s">
        <v>69</v>
      </c>
      <c r="E46" s="27" t="s">
        <v>32</v>
      </c>
      <c r="F46" s="28">
        <v>2.1509999999999998</v>
      </c>
      <c r="G46" s="29"/>
      <c r="H46" s="29">
        <f t="shared" ref="H46" si="3">G46*F46</f>
        <v>0</v>
      </c>
    </row>
    <row r="47" spans="1:8" ht="13.5" customHeight="1">
      <c r="A47" s="30"/>
      <c r="B47" s="31"/>
      <c r="C47" s="31"/>
      <c r="D47" s="31" t="s">
        <v>70</v>
      </c>
      <c r="E47" s="31"/>
      <c r="F47" s="32">
        <v>2.0630000000000002</v>
      </c>
      <c r="G47" s="33"/>
      <c r="H47" s="33"/>
    </row>
    <row r="48" spans="1:8" ht="13.5" customHeight="1">
      <c r="A48" s="30"/>
      <c r="B48" s="31"/>
      <c r="C48" s="31"/>
      <c r="D48" s="31" t="s">
        <v>71</v>
      </c>
      <c r="E48" s="31"/>
      <c r="F48" s="32">
        <v>8.7999999999999995E-2</v>
      </c>
      <c r="G48" s="33"/>
      <c r="H48" s="33"/>
    </row>
    <row r="49" spans="1:8" ht="13.5" customHeight="1">
      <c r="A49" s="34"/>
      <c r="B49" s="35"/>
      <c r="C49" s="35"/>
      <c r="D49" s="35" t="s">
        <v>38</v>
      </c>
      <c r="E49" s="35"/>
      <c r="F49" s="36">
        <v>2.1509999999999998</v>
      </c>
      <c r="G49" s="37"/>
      <c r="H49" s="37"/>
    </row>
    <row r="50" spans="1:8" ht="24" customHeight="1">
      <c r="A50" s="26">
        <v>15</v>
      </c>
      <c r="B50" s="27" t="s">
        <v>26</v>
      </c>
      <c r="C50" s="27" t="s">
        <v>72</v>
      </c>
      <c r="D50" s="27" t="s">
        <v>73</v>
      </c>
      <c r="E50" s="27" t="s">
        <v>32</v>
      </c>
      <c r="F50" s="28">
        <v>14</v>
      </c>
      <c r="G50" s="29"/>
      <c r="H50" s="29">
        <f t="shared" ref="H50" si="4">G50*F50</f>
        <v>0</v>
      </c>
    </row>
    <row r="51" spans="1:8" ht="13.5" customHeight="1">
      <c r="A51" s="30"/>
      <c r="B51" s="31"/>
      <c r="C51" s="31"/>
      <c r="D51" s="31" t="s">
        <v>74</v>
      </c>
      <c r="E51" s="31"/>
      <c r="F51" s="32">
        <v>14</v>
      </c>
      <c r="G51" s="33"/>
      <c r="H51" s="33"/>
    </row>
    <row r="52" spans="1:8" ht="13.5" customHeight="1">
      <c r="A52" s="34"/>
      <c r="B52" s="35"/>
      <c r="C52" s="35"/>
      <c r="D52" s="35" t="s">
        <v>38</v>
      </c>
      <c r="E52" s="35"/>
      <c r="F52" s="36">
        <v>14</v>
      </c>
      <c r="G52" s="37"/>
      <c r="H52" s="37"/>
    </row>
    <row r="53" spans="1:8" ht="13.5" customHeight="1">
      <c r="A53" s="26">
        <v>16</v>
      </c>
      <c r="B53" s="27" t="s">
        <v>26</v>
      </c>
      <c r="C53" s="27" t="s">
        <v>75</v>
      </c>
      <c r="D53" s="27" t="s">
        <v>76</v>
      </c>
      <c r="E53" s="27" t="s">
        <v>29</v>
      </c>
      <c r="F53" s="28">
        <v>14.8</v>
      </c>
      <c r="G53" s="29"/>
      <c r="H53" s="29">
        <f t="shared" ref="H53" si="5">G53*F53</f>
        <v>0</v>
      </c>
    </row>
    <row r="54" spans="1:8" ht="13.5" customHeight="1">
      <c r="A54" s="30"/>
      <c r="B54" s="31"/>
      <c r="C54" s="31"/>
      <c r="D54" s="31" t="s">
        <v>77</v>
      </c>
      <c r="E54" s="31"/>
      <c r="F54" s="32">
        <v>14.8</v>
      </c>
      <c r="G54" s="33"/>
      <c r="H54" s="33"/>
    </row>
    <row r="55" spans="1:8" ht="13.5" customHeight="1">
      <c r="A55" s="34"/>
      <c r="B55" s="35"/>
      <c r="C55" s="35"/>
      <c r="D55" s="35" t="s">
        <v>38</v>
      </c>
      <c r="E55" s="35"/>
      <c r="F55" s="36">
        <v>14.8</v>
      </c>
      <c r="G55" s="37"/>
      <c r="H55" s="37"/>
    </row>
    <row r="56" spans="1:8" ht="13.5" customHeight="1">
      <c r="A56" s="26">
        <v>17</v>
      </c>
      <c r="B56" s="27" t="s">
        <v>26</v>
      </c>
      <c r="C56" s="27" t="s">
        <v>78</v>
      </c>
      <c r="D56" s="27" t="s">
        <v>79</v>
      </c>
      <c r="E56" s="27" t="s">
        <v>29</v>
      </c>
      <c r="F56" s="28">
        <v>14.8</v>
      </c>
      <c r="G56" s="29"/>
      <c r="H56" s="29">
        <f t="shared" ref="H56:H58" si="6">G56*F56</f>
        <v>0</v>
      </c>
    </row>
    <row r="57" spans="1:8" ht="13.5" customHeight="1">
      <c r="A57" s="26">
        <v>18</v>
      </c>
      <c r="B57" s="27" t="s">
        <v>26</v>
      </c>
      <c r="C57" s="27" t="s">
        <v>80</v>
      </c>
      <c r="D57" s="27" t="s">
        <v>81</v>
      </c>
      <c r="E57" s="27" t="s">
        <v>82</v>
      </c>
      <c r="F57" s="28">
        <v>2.355</v>
      </c>
      <c r="G57" s="29"/>
      <c r="H57" s="29">
        <f t="shared" si="6"/>
        <v>0</v>
      </c>
    </row>
    <row r="58" spans="1:8" ht="24" customHeight="1">
      <c r="A58" s="26">
        <v>19</v>
      </c>
      <c r="B58" s="27" t="s">
        <v>26</v>
      </c>
      <c r="C58" s="27" t="s">
        <v>83</v>
      </c>
      <c r="D58" s="27" t="s">
        <v>84</v>
      </c>
      <c r="E58" s="27" t="s">
        <v>32</v>
      </c>
      <c r="F58" s="28">
        <v>10.78</v>
      </c>
      <c r="G58" s="29"/>
      <c r="H58" s="29">
        <f t="shared" si="6"/>
        <v>0</v>
      </c>
    </row>
    <row r="59" spans="1:8" ht="13.5" customHeight="1">
      <c r="A59" s="30"/>
      <c r="B59" s="31"/>
      <c r="C59" s="31"/>
      <c r="D59" s="31" t="s">
        <v>85</v>
      </c>
      <c r="E59" s="31"/>
      <c r="F59" s="32">
        <v>10.78</v>
      </c>
      <c r="G59" s="33"/>
      <c r="H59" s="33"/>
    </row>
    <row r="60" spans="1:8" ht="13.5" customHeight="1">
      <c r="A60" s="34"/>
      <c r="B60" s="35"/>
      <c r="C60" s="35"/>
      <c r="D60" s="35" t="s">
        <v>38</v>
      </c>
      <c r="E60" s="35"/>
      <c r="F60" s="36">
        <v>10.78</v>
      </c>
      <c r="G60" s="37"/>
      <c r="H60" s="37"/>
    </row>
    <row r="61" spans="1:8" ht="13.5" customHeight="1">
      <c r="A61" s="26">
        <v>20</v>
      </c>
      <c r="B61" s="27" t="s">
        <v>26</v>
      </c>
      <c r="C61" s="27" t="s">
        <v>86</v>
      </c>
      <c r="D61" s="27" t="s">
        <v>87</v>
      </c>
      <c r="E61" s="27" t="s">
        <v>29</v>
      </c>
      <c r="F61" s="28">
        <v>15.4</v>
      </c>
      <c r="G61" s="29"/>
      <c r="H61" s="29">
        <f t="shared" ref="H61" si="7">G61*F61</f>
        <v>0</v>
      </c>
    </row>
    <row r="62" spans="1:8" ht="13.5" customHeight="1">
      <c r="A62" s="30"/>
      <c r="B62" s="31"/>
      <c r="C62" s="31"/>
      <c r="D62" s="31" t="s">
        <v>88</v>
      </c>
      <c r="E62" s="31"/>
      <c r="F62" s="32">
        <v>15.4</v>
      </c>
      <c r="G62" s="33"/>
      <c r="H62" s="33"/>
    </row>
    <row r="63" spans="1:8" ht="13.5" customHeight="1">
      <c r="A63" s="34"/>
      <c r="B63" s="35"/>
      <c r="C63" s="35"/>
      <c r="D63" s="35" t="s">
        <v>38</v>
      </c>
      <c r="E63" s="35"/>
      <c r="F63" s="36">
        <v>15.4</v>
      </c>
      <c r="G63" s="37"/>
      <c r="H63" s="37"/>
    </row>
    <row r="64" spans="1:8" ht="13.5" customHeight="1">
      <c r="A64" s="26">
        <v>21</v>
      </c>
      <c r="B64" s="27" t="s">
        <v>26</v>
      </c>
      <c r="C64" s="27" t="s">
        <v>89</v>
      </c>
      <c r="D64" s="27" t="s">
        <v>90</v>
      </c>
      <c r="E64" s="27" t="s">
        <v>29</v>
      </c>
      <c r="F64" s="28">
        <v>15.4</v>
      </c>
      <c r="G64" s="29"/>
      <c r="H64" s="29">
        <f t="shared" ref="H64:H65" si="8">G64*F64</f>
        <v>0</v>
      </c>
    </row>
    <row r="65" spans="1:8" ht="24" customHeight="1">
      <c r="A65" s="26">
        <v>22</v>
      </c>
      <c r="B65" s="27" t="s">
        <v>26</v>
      </c>
      <c r="C65" s="27" t="s">
        <v>91</v>
      </c>
      <c r="D65" s="27" t="s">
        <v>92</v>
      </c>
      <c r="E65" s="27" t="s">
        <v>82</v>
      </c>
      <c r="F65" s="28">
        <v>1.38</v>
      </c>
      <c r="G65" s="29"/>
      <c r="H65" s="29">
        <f t="shared" si="8"/>
        <v>0</v>
      </c>
    </row>
    <row r="66" spans="1:8" ht="28.5" customHeight="1">
      <c r="A66" s="22"/>
      <c r="B66" s="23"/>
      <c r="C66" s="23" t="s">
        <v>17</v>
      </c>
      <c r="D66" s="23" t="s">
        <v>93</v>
      </c>
      <c r="E66" s="23"/>
      <c r="F66" s="24"/>
      <c r="G66" s="25"/>
      <c r="H66" s="25">
        <f>H67+H70+H71+H72+H75+H76+H77+H78+H79+H80</f>
        <v>0</v>
      </c>
    </row>
    <row r="67" spans="1:8" ht="24" customHeight="1">
      <c r="A67" s="26">
        <v>23</v>
      </c>
      <c r="B67" s="27" t="s">
        <v>26</v>
      </c>
      <c r="C67" s="27" t="s">
        <v>94</v>
      </c>
      <c r="D67" s="27" t="s">
        <v>95</v>
      </c>
      <c r="E67" s="27" t="s">
        <v>96</v>
      </c>
      <c r="F67" s="28">
        <v>7</v>
      </c>
      <c r="G67" s="29"/>
      <c r="H67" s="29">
        <f t="shared" ref="H67" si="9">G67*F67</f>
        <v>0</v>
      </c>
    </row>
    <row r="68" spans="1:8" ht="13.5" customHeight="1">
      <c r="A68" s="30"/>
      <c r="B68" s="31"/>
      <c r="C68" s="31"/>
      <c r="D68" s="31" t="s">
        <v>97</v>
      </c>
      <c r="E68" s="31"/>
      <c r="F68" s="32">
        <v>7</v>
      </c>
      <c r="G68" s="33"/>
      <c r="H68" s="33"/>
    </row>
    <row r="69" spans="1:8" ht="13.5" customHeight="1">
      <c r="A69" s="34"/>
      <c r="B69" s="35"/>
      <c r="C69" s="35"/>
      <c r="D69" s="35" t="s">
        <v>38</v>
      </c>
      <c r="E69" s="35"/>
      <c r="F69" s="36">
        <v>7</v>
      </c>
      <c r="G69" s="37"/>
      <c r="H69" s="37"/>
    </row>
    <row r="70" spans="1:8" ht="24" customHeight="1">
      <c r="A70" s="38">
        <v>24</v>
      </c>
      <c r="B70" s="39" t="s">
        <v>98</v>
      </c>
      <c r="C70" s="39" t="s">
        <v>99</v>
      </c>
      <c r="D70" s="39" t="s">
        <v>100</v>
      </c>
      <c r="E70" s="39" t="s">
        <v>101</v>
      </c>
      <c r="F70" s="40">
        <v>5</v>
      </c>
      <c r="G70" s="41"/>
      <c r="H70" s="41">
        <f t="shared" ref="H70:H71" si="10">G70*F70</f>
        <v>0</v>
      </c>
    </row>
    <row r="71" spans="1:8" ht="24" customHeight="1">
      <c r="A71" s="38">
        <v>25</v>
      </c>
      <c r="B71" s="39" t="s">
        <v>98</v>
      </c>
      <c r="C71" s="39" t="s">
        <v>102</v>
      </c>
      <c r="D71" s="39" t="s">
        <v>103</v>
      </c>
      <c r="E71" s="39" t="s">
        <v>101</v>
      </c>
      <c r="F71" s="40">
        <v>2</v>
      </c>
      <c r="G71" s="41"/>
      <c r="H71" s="41">
        <f t="shared" si="10"/>
        <v>0</v>
      </c>
    </row>
    <row r="72" spans="1:8" ht="24" customHeight="1">
      <c r="A72" s="26">
        <v>26</v>
      </c>
      <c r="B72" s="27" t="s">
        <v>26</v>
      </c>
      <c r="C72" s="27" t="s">
        <v>104</v>
      </c>
      <c r="D72" s="27" t="s">
        <v>105</v>
      </c>
      <c r="E72" s="27" t="s">
        <v>32</v>
      </c>
      <c r="F72" s="28">
        <v>3.1680000000000001</v>
      </c>
      <c r="G72" s="29"/>
      <c r="H72" s="29">
        <f t="shared" ref="H72" si="11">G72*F72</f>
        <v>0</v>
      </c>
    </row>
    <row r="73" spans="1:8" ht="13.5" customHeight="1">
      <c r="A73" s="30"/>
      <c r="B73" s="31"/>
      <c r="C73" s="31"/>
      <c r="D73" s="31" t="s">
        <v>106</v>
      </c>
      <c r="E73" s="31"/>
      <c r="F73" s="32">
        <v>3.1680000000000001</v>
      </c>
      <c r="G73" s="33"/>
      <c r="H73" s="33"/>
    </row>
    <row r="74" spans="1:8" ht="13.5" customHeight="1">
      <c r="A74" s="34"/>
      <c r="B74" s="35"/>
      <c r="C74" s="35"/>
      <c r="D74" s="35" t="s">
        <v>38</v>
      </c>
      <c r="E74" s="35"/>
      <c r="F74" s="36">
        <v>3.1680000000000001</v>
      </c>
      <c r="G74" s="37"/>
      <c r="H74" s="37"/>
    </row>
    <row r="75" spans="1:8" ht="24" customHeight="1">
      <c r="A75" s="26">
        <v>27</v>
      </c>
      <c r="B75" s="27" t="s">
        <v>26</v>
      </c>
      <c r="C75" s="27" t="s">
        <v>107</v>
      </c>
      <c r="D75" s="27" t="s">
        <v>108</v>
      </c>
      <c r="E75" s="27" t="s">
        <v>101</v>
      </c>
      <c r="F75" s="52">
        <v>1</v>
      </c>
      <c r="G75" s="29"/>
      <c r="H75" s="29">
        <f t="shared" ref="H75:H80" si="12">G75*F75</f>
        <v>0</v>
      </c>
    </row>
    <row r="76" spans="1:8" ht="13.5" customHeight="1">
      <c r="A76" s="38">
        <v>28</v>
      </c>
      <c r="B76" s="39" t="s">
        <v>109</v>
      </c>
      <c r="C76" s="39" t="s">
        <v>110</v>
      </c>
      <c r="D76" s="39" t="s">
        <v>111</v>
      </c>
      <c r="E76" s="39" t="s">
        <v>101</v>
      </c>
      <c r="F76" s="53">
        <v>0</v>
      </c>
      <c r="G76" s="41"/>
      <c r="H76" s="41">
        <f t="shared" si="12"/>
        <v>0</v>
      </c>
    </row>
    <row r="77" spans="1:8" ht="24" customHeight="1">
      <c r="A77" s="38">
        <v>29</v>
      </c>
      <c r="B77" s="39" t="s">
        <v>109</v>
      </c>
      <c r="C77" s="39" t="s">
        <v>112</v>
      </c>
      <c r="D77" s="39" t="s">
        <v>113</v>
      </c>
      <c r="E77" s="39" t="s">
        <v>101</v>
      </c>
      <c r="F77" s="53">
        <v>5</v>
      </c>
      <c r="G77" s="41"/>
      <c r="H77" s="41">
        <f t="shared" si="12"/>
        <v>0</v>
      </c>
    </row>
    <row r="78" spans="1:8" ht="13.5" customHeight="1">
      <c r="A78" s="38">
        <v>30</v>
      </c>
      <c r="B78" s="39" t="s">
        <v>109</v>
      </c>
      <c r="C78" s="39" t="s">
        <v>114</v>
      </c>
      <c r="D78" s="39" t="s">
        <v>115</v>
      </c>
      <c r="E78" s="39" t="s">
        <v>101</v>
      </c>
      <c r="F78" s="40">
        <v>1</v>
      </c>
      <c r="G78" s="41"/>
      <c r="H78" s="41">
        <f t="shared" si="12"/>
        <v>0</v>
      </c>
    </row>
    <row r="79" spans="1:8" ht="13.5" customHeight="1">
      <c r="A79" s="38">
        <v>31</v>
      </c>
      <c r="B79" s="39" t="s">
        <v>109</v>
      </c>
      <c r="C79" s="39" t="s">
        <v>116</v>
      </c>
      <c r="D79" s="39" t="s">
        <v>117</v>
      </c>
      <c r="E79" s="39" t="s">
        <v>101</v>
      </c>
      <c r="F79" s="40">
        <v>1</v>
      </c>
      <c r="G79" s="41"/>
      <c r="H79" s="41">
        <f t="shared" si="12"/>
        <v>0</v>
      </c>
    </row>
    <row r="80" spans="1:8" ht="13.5" customHeight="1">
      <c r="A80" s="38">
        <v>32</v>
      </c>
      <c r="B80" s="39" t="s">
        <v>109</v>
      </c>
      <c r="C80" s="39" t="s">
        <v>118</v>
      </c>
      <c r="D80" s="39" t="s">
        <v>119</v>
      </c>
      <c r="E80" s="39" t="s">
        <v>101</v>
      </c>
      <c r="F80" s="53">
        <v>0</v>
      </c>
      <c r="G80" s="41"/>
      <c r="H80" s="41">
        <f t="shared" si="12"/>
        <v>0</v>
      </c>
    </row>
    <row r="81" spans="1:8" ht="28.5" customHeight="1">
      <c r="A81" s="22"/>
      <c r="B81" s="23"/>
      <c r="C81" s="23" t="s">
        <v>18</v>
      </c>
      <c r="D81" s="23" t="s">
        <v>120</v>
      </c>
      <c r="E81" s="23"/>
      <c r="F81" s="24"/>
      <c r="G81" s="25"/>
      <c r="H81" s="25">
        <f>H82+H83+H84+H87</f>
        <v>0</v>
      </c>
    </row>
    <row r="82" spans="1:8" ht="13.5" customHeight="1">
      <c r="A82" s="26">
        <v>33</v>
      </c>
      <c r="B82" s="27" t="s">
        <v>26</v>
      </c>
      <c r="C82" s="27" t="s">
        <v>121</v>
      </c>
      <c r="D82" s="27" t="s">
        <v>122</v>
      </c>
      <c r="E82" s="27" t="s">
        <v>101</v>
      </c>
      <c r="F82" s="28">
        <v>17</v>
      </c>
      <c r="G82" s="29"/>
      <c r="H82" s="29">
        <f t="shared" ref="H82:H83" si="13">G82*F82</f>
        <v>0</v>
      </c>
    </row>
    <row r="83" spans="1:8" ht="13.5" customHeight="1">
      <c r="A83" s="38">
        <v>34</v>
      </c>
      <c r="B83" s="39" t="s">
        <v>123</v>
      </c>
      <c r="C83" s="39" t="s">
        <v>124</v>
      </c>
      <c r="D83" s="39" t="s">
        <v>125</v>
      </c>
      <c r="E83" s="39" t="s">
        <v>101</v>
      </c>
      <c r="F83" s="40">
        <v>17</v>
      </c>
      <c r="G83" s="41"/>
      <c r="H83" s="41">
        <f t="shared" si="13"/>
        <v>0</v>
      </c>
    </row>
    <row r="84" spans="1:8" ht="20.399999999999999">
      <c r="A84" s="26">
        <v>35</v>
      </c>
      <c r="B84" s="27" t="s">
        <v>26</v>
      </c>
      <c r="C84" s="27" t="s">
        <v>126</v>
      </c>
      <c r="D84" s="27" t="s">
        <v>127</v>
      </c>
      <c r="E84" s="27" t="s">
        <v>29</v>
      </c>
      <c r="F84" s="28">
        <v>3.96</v>
      </c>
      <c r="G84" s="29"/>
      <c r="H84" s="29">
        <f t="shared" ref="H84" si="14">G84*F84</f>
        <v>0</v>
      </c>
    </row>
    <row r="85" spans="1:8" ht="13.5" customHeight="1">
      <c r="A85" s="30"/>
      <c r="B85" s="31"/>
      <c r="C85" s="31"/>
      <c r="D85" s="31" t="s">
        <v>128</v>
      </c>
      <c r="E85" s="31"/>
      <c r="F85" s="32">
        <v>3.96</v>
      </c>
      <c r="G85" s="33"/>
      <c r="H85" s="33"/>
    </row>
    <row r="86" spans="1:8" ht="13.5" customHeight="1">
      <c r="A86" s="34"/>
      <c r="B86" s="35"/>
      <c r="C86" s="35"/>
      <c r="D86" s="35" t="s">
        <v>38</v>
      </c>
      <c r="E86" s="35"/>
      <c r="F86" s="36">
        <v>3.96</v>
      </c>
      <c r="G86" s="37"/>
      <c r="H86" s="37"/>
    </row>
    <row r="87" spans="1:8" ht="24" customHeight="1">
      <c r="A87" s="26">
        <v>36</v>
      </c>
      <c r="B87" s="27" t="s">
        <v>26</v>
      </c>
      <c r="C87" s="27" t="s">
        <v>129</v>
      </c>
      <c r="D87" s="27" t="s">
        <v>130</v>
      </c>
      <c r="E87" s="27" t="s">
        <v>29</v>
      </c>
      <c r="F87" s="28">
        <v>36.94</v>
      </c>
      <c r="G87" s="29"/>
      <c r="H87" s="29">
        <f t="shared" ref="H87" si="15">G87*F87</f>
        <v>0</v>
      </c>
    </row>
    <row r="88" spans="1:8" ht="13.5" customHeight="1">
      <c r="A88" s="30"/>
      <c r="B88" s="31"/>
      <c r="C88" s="31"/>
      <c r="D88" s="31" t="s">
        <v>131</v>
      </c>
      <c r="E88" s="31"/>
      <c r="F88" s="32">
        <v>11.04</v>
      </c>
      <c r="G88" s="33"/>
      <c r="H88" s="33"/>
    </row>
    <row r="89" spans="1:8" ht="13.5" customHeight="1">
      <c r="A89" s="30"/>
      <c r="B89" s="31"/>
      <c r="C89" s="31"/>
      <c r="D89" s="31" t="s">
        <v>132</v>
      </c>
      <c r="E89" s="31"/>
      <c r="F89" s="32">
        <v>25.9</v>
      </c>
      <c r="G89" s="33"/>
      <c r="H89" s="33"/>
    </row>
    <row r="90" spans="1:8" ht="13.5" customHeight="1">
      <c r="A90" s="34"/>
      <c r="B90" s="35"/>
      <c r="C90" s="35"/>
      <c r="D90" s="35" t="s">
        <v>38</v>
      </c>
      <c r="E90" s="35"/>
      <c r="F90" s="36">
        <v>36.94</v>
      </c>
      <c r="G90" s="37"/>
      <c r="H90" s="37"/>
    </row>
    <row r="91" spans="1:8" ht="28.5" customHeight="1">
      <c r="A91" s="22"/>
      <c r="B91" s="23"/>
      <c r="C91" s="23" t="s">
        <v>19</v>
      </c>
      <c r="D91" s="23" t="s">
        <v>133</v>
      </c>
      <c r="E91" s="23"/>
      <c r="F91" s="24"/>
      <c r="G91" s="25"/>
      <c r="H91" s="25">
        <f>H92+H93</f>
        <v>0</v>
      </c>
    </row>
    <row r="92" spans="1:8" ht="13.5" customHeight="1">
      <c r="A92" s="26">
        <v>37</v>
      </c>
      <c r="B92" s="27" t="s">
        <v>26</v>
      </c>
      <c r="C92" s="27" t="s">
        <v>134</v>
      </c>
      <c r="D92" s="27" t="s">
        <v>135</v>
      </c>
      <c r="E92" s="27" t="s">
        <v>29</v>
      </c>
      <c r="F92" s="28">
        <v>39.96</v>
      </c>
      <c r="G92" s="29"/>
      <c r="H92" s="29">
        <f t="shared" ref="H92:H93" si="16">G92*F92</f>
        <v>0</v>
      </c>
    </row>
    <row r="93" spans="1:8" ht="13.5" customHeight="1">
      <c r="A93" s="38">
        <v>38</v>
      </c>
      <c r="B93" s="39" t="s">
        <v>136</v>
      </c>
      <c r="C93" s="39" t="s">
        <v>137</v>
      </c>
      <c r="D93" s="39" t="s">
        <v>138</v>
      </c>
      <c r="E93" s="39" t="s">
        <v>82</v>
      </c>
      <c r="F93" s="40">
        <v>15.2</v>
      </c>
      <c r="G93" s="41"/>
      <c r="H93" s="41">
        <f t="shared" si="16"/>
        <v>0</v>
      </c>
    </row>
    <row r="94" spans="1:8" ht="13.5" customHeight="1">
      <c r="A94" s="30"/>
      <c r="B94" s="31"/>
      <c r="C94" s="31"/>
      <c r="D94" s="31" t="s">
        <v>139</v>
      </c>
      <c r="E94" s="31"/>
      <c r="F94" s="32">
        <v>15.2</v>
      </c>
      <c r="G94" s="33"/>
      <c r="H94" s="33"/>
    </row>
    <row r="95" spans="1:8" ht="13.5" customHeight="1">
      <c r="A95" s="34"/>
      <c r="B95" s="35"/>
      <c r="C95" s="35"/>
      <c r="D95" s="35" t="s">
        <v>38</v>
      </c>
      <c r="E95" s="35"/>
      <c r="F95" s="36">
        <v>15.2</v>
      </c>
      <c r="G95" s="37"/>
      <c r="H95" s="37"/>
    </row>
    <row r="96" spans="1:8" ht="28.5" customHeight="1">
      <c r="A96" s="22"/>
      <c r="B96" s="23"/>
      <c r="C96" s="23" t="s">
        <v>20</v>
      </c>
      <c r="D96" s="23" t="s">
        <v>140</v>
      </c>
      <c r="E96" s="23"/>
      <c r="F96" s="24"/>
      <c r="G96" s="25"/>
      <c r="H96" s="25">
        <f>H97+H100+H101+H104+H107</f>
        <v>0</v>
      </c>
    </row>
    <row r="97" spans="1:8" ht="24" customHeight="1">
      <c r="A97" s="26">
        <v>39</v>
      </c>
      <c r="B97" s="27" t="s">
        <v>26</v>
      </c>
      <c r="C97" s="27" t="s">
        <v>141</v>
      </c>
      <c r="D97" s="27" t="s">
        <v>142</v>
      </c>
      <c r="E97" s="27" t="s">
        <v>29</v>
      </c>
      <c r="F97" s="28">
        <v>21.12</v>
      </c>
      <c r="G97" s="29"/>
      <c r="H97" s="29">
        <f t="shared" ref="H97" si="17">G97*F97</f>
        <v>0</v>
      </c>
    </row>
    <row r="98" spans="1:8" ht="13.5" customHeight="1">
      <c r="A98" s="30"/>
      <c r="B98" s="31"/>
      <c r="C98" s="31"/>
      <c r="D98" s="31" t="s">
        <v>143</v>
      </c>
      <c r="E98" s="31"/>
      <c r="F98" s="32">
        <v>21.12</v>
      </c>
      <c r="G98" s="33"/>
      <c r="H98" s="33"/>
    </row>
    <row r="99" spans="1:8" ht="13.5" customHeight="1">
      <c r="A99" s="34"/>
      <c r="B99" s="35"/>
      <c r="C99" s="35"/>
      <c r="D99" s="35" t="s">
        <v>38</v>
      </c>
      <c r="E99" s="35"/>
      <c r="F99" s="36">
        <v>21.12</v>
      </c>
      <c r="G99" s="37"/>
      <c r="H99" s="37"/>
    </row>
    <row r="100" spans="1:8" ht="24" customHeight="1">
      <c r="A100" s="26">
        <v>40</v>
      </c>
      <c r="B100" s="27" t="s">
        <v>26</v>
      </c>
      <c r="C100" s="27" t="s">
        <v>144</v>
      </c>
      <c r="D100" s="27" t="s">
        <v>145</v>
      </c>
      <c r="E100" s="27" t="s">
        <v>96</v>
      </c>
      <c r="F100" s="28">
        <v>16.600000000000001</v>
      </c>
      <c r="G100" s="29"/>
      <c r="H100" s="29">
        <f t="shared" ref="H100:H101" si="18">G100*F100</f>
        <v>0</v>
      </c>
    </row>
    <row r="101" spans="1:8" ht="13.5" customHeight="1">
      <c r="A101" s="38">
        <v>41</v>
      </c>
      <c r="B101" s="39" t="s">
        <v>146</v>
      </c>
      <c r="C101" s="39" t="s">
        <v>147</v>
      </c>
      <c r="D101" s="39" t="s">
        <v>148</v>
      </c>
      <c r="E101" s="39" t="s">
        <v>29</v>
      </c>
      <c r="F101" s="40">
        <v>8.3000000000000007</v>
      </c>
      <c r="G101" s="41"/>
      <c r="H101" s="41">
        <f t="shared" si="18"/>
        <v>0</v>
      </c>
    </row>
    <row r="102" spans="1:8" ht="13.5" customHeight="1">
      <c r="A102" s="30"/>
      <c r="B102" s="31"/>
      <c r="C102" s="31"/>
      <c r="D102" s="31" t="s">
        <v>149</v>
      </c>
      <c r="E102" s="31"/>
      <c r="F102" s="32">
        <v>8.3000000000000007</v>
      </c>
      <c r="G102" s="33"/>
      <c r="H102" s="33"/>
    </row>
    <row r="103" spans="1:8" ht="13.5" customHeight="1">
      <c r="A103" s="34"/>
      <c r="B103" s="35"/>
      <c r="C103" s="35"/>
      <c r="D103" s="35" t="s">
        <v>38</v>
      </c>
      <c r="E103" s="35"/>
      <c r="F103" s="36">
        <v>8.3000000000000007</v>
      </c>
      <c r="G103" s="37"/>
      <c r="H103" s="37"/>
    </row>
    <row r="104" spans="1:8" ht="13.5" customHeight="1">
      <c r="A104" s="26">
        <v>42</v>
      </c>
      <c r="B104" s="27" t="s">
        <v>26</v>
      </c>
      <c r="C104" s="27" t="s">
        <v>150</v>
      </c>
      <c r="D104" s="27" t="s">
        <v>151</v>
      </c>
      <c r="E104" s="27" t="s">
        <v>29</v>
      </c>
      <c r="F104" s="28">
        <v>11.55</v>
      </c>
      <c r="G104" s="29"/>
      <c r="H104" s="29">
        <f t="shared" ref="H104" si="19">G104*F104</f>
        <v>0</v>
      </c>
    </row>
    <row r="105" spans="1:8" ht="13.5" customHeight="1">
      <c r="A105" s="30"/>
      <c r="B105" s="31"/>
      <c r="C105" s="31"/>
      <c r="D105" s="31" t="s">
        <v>152</v>
      </c>
      <c r="E105" s="31"/>
      <c r="F105" s="32">
        <v>11.55</v>
      </c>
      <c r="G105" s="33"/>
      <c r="H105" s="33"/>
    </row>
    <row r="106" spans="1:8" ht="13.5" customHeight="1">
      <c r="A106" s="34"/>
      <c r="B106" s="35"/>
      <c r="C106" s="35"/>
      <c r="D106" s="35" t="s">
        <v>38</v>
      </c>
      <c r="E106" s="35"/>
      <c r="F106" s="36">
        <v>11.55</v>
      </c>
      <c r="G106" s="37"/>
      <c r="H106" s="37"/>
    </row>
    <row r="107" spans="1:8" ht="13.5" customHeight="1">
      <c r="A107" s="38">
        <v>43</v>
      </c>
      <c r="B107" s="39" t="s">
        <v>146</v>
      </c>
      <c r="C107" s="39" t="s">
        <v>153</v>
      </c>
      <c r="D107" s="39" t="s">
        <v>154</v>
      </c>
      <c r="E107" s="39" t="s">
        <v>101</v>
      </c>
      <c r="F107" s="40">
        <v>49.8</v>
      </c>
      <c r="G107" s="41"/>
      <c r="H107" s="41">
        <f t="shared" ref="H107" si="20">G107*F107</f>
        <v>0</v>
      </c>
    </row>
    <row r="108" spans="1:8" ht="13.5" customHeight="1">
      <c r="A108" s="30"/>
      <c r="B108" s="31"/>
      <c r="C108" s="31"/>
      <c r="D108" s="31" t="s">
        <v>155</v>
      </c>
      <c r="E108" s="31"/>
      <c r="F108" s="32">
        <v>49.8</v>
      </c>
      <c r="G108" s="33"/>
      <c r="H108" s="33"/>
    </row>
    <row r="109" spans="1:8" ht="13.5" customHeight="1">
      <c r="A109" s="34"/>
      <c r="B109" s="35"/>
      <c r="C109" s="35"/>
      <c r="D109" s="35" t="s">
        <v>38</v>
      </c>
      <c r="E109" s="35"/>
      <c r="F109" s="36">
        <v>49.8</v>
      </c>
      <c r="G109" s="37"/>
      <c r="H109" s="37"/>
    </row>
    <row r="110" spans="1:8" ht="28.5" customHeight="1">
      <c r="A110" s="22"/>
      <c r="B110" s="23"/>
      <c r="C110" s="23" t="s">
        <v>156</v>
      </c>
      <c r="D110" s="23" t="s">
        <v>157</v>
      </c>
      <c r="E110" s="23"/>
      <c r="F110" s="24"/>
      <c r="G110" s="25"/>
      <c r="H110" s="25">
        <f>H111+H114+H115+H119+H122+H123+H126+H127+H128+H129+H130+H133+H134+H137</f>
        <v>0</v>
      </c>
    </row>
    <row r="111" spans="1:8" ht="24" customHeight="1">
      <c r="A111" s="26">
        <v>44</v>
      </c>
      <c r="B111" s="27" t="s">
        <v>26</v>
      </c>
      <c r="C111" s="27" t="s">
        <v>158</v>
      </c>
      <c r="D111" s="27" t="s">
        <v>159</v>
      </c>
      <c r="E111" s="27" t="s">
        <v>96</v>
      </c>
      <c r="F111" s="28">
        <v>27.7</v>
      </c>
      <c r="G111" s="29"/>
      <c r="H111" s="29">
        <f t="shared" ref="H111" si="21">G111*F111</f>
        <v>0</v>
      </c>
    </row>
    <row r="112" spans="1:8" ht="13.5" customHeight="1">
      <c r="A112" s="30"/>
      <c r="B112" s="31"/>
      <c r="C112" s="31"/>
      <c r="D112" s="31" t="s">
        <v>160</v>
      </c>
      <c r="E112" s="31"/>
      <c r="F112" s="32">
        <v>27.7</v>
      </c>
      <c r="G112" s="33"/>
      <c r="H112" s="33"/>
    </row>
    <row r="113" spans="1:8" ht="13.5" customHeight="1">
      <c r="A113" s="34"/>
      <c r="B113" s="35"/>
      <c r="C113" s="35"/>
      <c r="D113" s="35" t="s">
        <v>38</v>
      </c>
      <c r="E113" s="35"/>
      <c r="F113" s="36">
        <v>27.7</v>
      </c>
      <c r="G113" s="37"/>
      <c r="H113" s="37"/>
    </row>
    <row r="114" spans="1:8" ht="24" customHeight="1">
      <c r="A114" s="38">
        <v>45</v>
      </c>
      <c r="B114" s="39" t="s">
        <v>146</v>
      </c>
      <c r="C114" s="39" t="s">
        <v>161</v>
      </c>
      <c r="D114" s="39" t="s">
        <v>162</v>
      </c>
      <c r="E114" s="39" t="s">
        <v>101</v>
      </c>
      <c r="F114" s="40">
        <v>27.7</v>
      </c>
      <c r="G114" s="41"/>
      <c r="H114" s="41">
        <f t="shared" ref="H114" si="22">G114*F114</f>
        <v>0</v>
      </c>
    </row>
    <row r="115" spans="1:8" ht="24" customHeight="1">
      <c r="A115" s="26">
        <v>46</v>
      </c>
      <c r="B115" s="27" t="s">
        <v>26</v>
      </c>
      <c r="C115" s="27" t="s">
        <v>163</v>
      </c>
      <c r="D115" s="27" t="s">
        <v>164</v>
      </c>
      <c r="E115" s="27" t="s">
        <v>29</v>
      </c>
      <c r="F115" s="28">
        <v>2.1509999999999998</v>
      </c>
      <c r="G115" s="29"/>
      <c r="H115" s="29">
        <f t="shared" ref="H115" si="23">G115*F115</f>
        <v>0</v>
      </c>
    </row>
    <row r="116" spans="1:8" ht="13.5" customHeight="1">
      <c r="A116" s="30"/>
      <c r="B116" s="31"/>
      <c r="C116" s="31"/>
      <c r="D116" s="31" t="s">
        <v>70</v>
      </c>
      <c r="E116" s="31"/>
      <c r="F116" s="32">
        <v>2.0630000000000002</v>
      </c>
      <c r="G116" s="33"/>
      <c r="H116" s="33"/>
    </row>
    <row r="117" spans="1:8" ht="13.5" customHeight="1">
      <c r="A117" s="30"/>
      <c r="B117" s="31"/>
      <c r="C117" s="31"/>
      <c r="D117" s="31" t="s">
        <v>71</v>
      </c>
      <c r="E117" s="31"/>
      <c r="F117" s="32">
        <v>8.7999999999999995E-2</v>
      </c>
      <c r="G117" s="33"/>
      <c r="H117" s="33"/>
    </row>
    <row r="118" spans="1:8" ht="13.5" customHeight="1">
      <c r="A118" s="34"/>
      <c r="B118" s="35"/>
      <c r="C118" s="35"/>
      <c r="D118" s="35" t="s">
        <v>38</v>
      </c>
      <c r="E118" s="35"/>
      <c r="F118" s="36">
        <v>2.1509999999999998</v>
      </c>
      <c r="G118" s="37"/>
      <c r="H118" s="37"/>
    </row>
    <row r="119" spans="1:8" ht="24" customHeight="1">
      <c r="A119" s="26">
        <v>47</v>
      </c>
      <c r="B119" s="27" t="s">
        <v>26</v>
      </c>
      <c r="C119" s="27" t="s">
        <v>165</v>
      </c>
      <c r="D119" s="27" t="s">
        <v>166</v>
      </c>
      <c r="E119" s="27" t="s">
        <v>29</v>
      </c>
      <c r="F119" s="28">
        <v>6000</v>
      </c>
      <c r="G119" s="29"/>
      <c r="H119" s="29">
        <f t="shared" ref="H119" si="24">G119*F119</f>
        <v>0</v>
      </c>
    </row>
    <row r="120" spans="1:8" ht="13.5" customHeight="1">
      <c r="A120" s="30"/>
      <c r="B120" s="31"/>
      <c r="C120" s="31"/>
      <c r="D120" s="31" t="s">
        <v>167</v>
      </c>
      <c r="E120" s="31"/>
      <c r="F120" s="32">
        <v>6000</v>
      </c>
      <c r="G120" s="33"/>
      <c r="H120" s="33"/>
    </row>
    <row r="121" spans="1:8" ht="13.5" customHeight="1">
      <c r="A121" s="34"/>
      <c r="B121" s="35"/>
      <c r="C121" s="35"/>
      <c r="D121" s="35" t="s">
        <v>38</v>
      </c>
      <c r="E121" s="35"/>
      <c r="F121" s="36">
        <v>6000</v>
      </c>
      <c r="G121" s="37"/>
      <c r="H121" s="37"/>
    </row>
    <row r="122" spans="1:8" ht="24" customHeight="1">
      <c r="A122" s="26">
        <v>48</v>
      </c>
      <c r="B122" s="27" t="s">
        <v>26</v>
      </c>
      <c r="C122" s="27" t="s">
        <v>168</v>
      </c>
      <c r="D122" s="27" t="s">
        <v>169</v>
      </c>
      <c r="E122" s="27" t="s">
        <v>29</v>
      </c>
      <c r="F122" s="28">
        <v>24000</v>
      </c>
      <c r="G122" s="29"/>
      <c r="H122" s="29">
        <f t="shared" ref="H122:H123" si="25">G122*F122</f>
        <v>0</v>
      </c>
    </row>
    <row r="123" spans="1:8" ht="24" customHeight="1">
      <c r="A123" s="26">
        <v>49</v>
      </c>
      <c r="B123" s="27" t="s">
        <v>26</v>
      </c>
      <c r="C123" s="27" t="s">
        <v>170</v>
      </c>
      <c r="D123" s="27" t="s">
        <v>171</v>
      </c>
      <c r="E123" s="27" t="s">
        <v>29</v>
      </c>
      <c r="F123" s="28">
        <v>36</v>
      </c>
      <c r="G123" s="29"/>
      <c r="H123" s="29">
        <f t="shared" si="25"/>
        <v>0</v>
      </c>
    </row>
    <row r="124" spans="1:8" ht="13.5" customHeight="1">
      <c r="A124" s="30"/>
      <c r="B124" s="31"/>
      <c r="C124" s="31"/>
      <c r="D124" s="31" t="s">
        <v>172</v>
      </c>
      <c r="E124" s="31"/>
      <c r="F124" s="32">
        <v>36</v>
      </c>
      <c r="G124" s="33"/>
      <c r="H124" s="33"/>
    </row>
    <row r="125" spans="1:8" ht="13.5" customHeight="1">
      <c r="A125" s="34"/>
      <c r="B125" s="35"/>
      <c r="C125" s="35"/>
      <c r="D125" s="35" t="s">
        <v>38</v>
      </c>
      <c r="E125" s="35"/>
      <c r="F125" s="36">
        <v>36</v>
      </c>
      <c r="G125" s="37"/>
      <c r="H125" s="37"/>
    </row>
    <row r="126" spans="1:8" ht="24" customHeight="1">
      <c r="A126" s="26">
        <v>50</v>
      </c>
      <c r="B126" s="27" t="s">
        <v>26</v>
      </c>
      <c r="C126" s="27" t="s">
        <v>173</v>
      </c>
      <c r="D126" s="27" t="s">
        <v>174</v>
      </c>
      <c r="E126" s="27" t="s">
        <v>29</v>
      </c>
      <c r="F126" s="28">
        <v>3600</v>
      </c>
      <c r="G126" s="29"/>
      <c r="H126" s="29">
        <f t="shared" ref="H126:H130" si="26">G126*F126</f>
        <v>0</v>
      </c>
    </row>
    <row r="127" spans="1:8" ht="24" customHeight="1">
      <c r="A127" s="26">
        <v>51</v>
      </c>
      <c r="B127" s="27" t="s">
        <v>26</v>
      </c>
      <c r="C127" s="27" t="s">
        <v>175</v>
      </c>
      <c r="D127" s="27" t="s">
        <v>176</v>
      </c>
      <c r="E127" s="27" t="s">
        <v>29</v>
      </c>
      <c r="F127" s="28">
        <v>6000</v>
      </c>
      <c r="G127" s="29"/>
      <c r="H127" s="29">
        <f t="shared" si="26"/>
        <v>0</v>
      </c>
    </row>
    <row r="128" spans="1:8" ht="24" customHeight="1">
      <c r="A128" s="26">
        <v>52</v>
      </c>
      <c r="B128" s="27" t="s">
        <v>26</v>
      </c>
      <c r="C128" s="27" t="s">
        <v>177</v>
      </c>
      <c r="D128" s="27" t="s">
        <v>178</v>
      </c>
      <c r="E128" s="27" t="s">
        <v>29</v>
      </c>
      <c r="F128" s="28">
        <v>36</v>
      </c>
      <c r="G128" s="29"/>
      <c r="H128" s="29">
        <f t="shared" si="26"/>
        <v>0</v>
      </c>
    </row>
    <row r="129" spans="1:8" ht="24" customHeight="1">
      <c r="A129" s="26">
        <v>53</v>
      </c>
      <c r="B129" s="27" t="s">
        <v>26</v>
      </c>
      <c r="C129" s="27" t="s">
        <v>179</v>
      </c>
      <c r="D129" s="27" t="s">
        <v>180</v>
      </c>
      <c r="E129" s="27" t="s">
        <v>29</v>
      </c>
      <c r="F129" s="52">
        <v>76</v>
      </c>
      <c r="G129" s="29"/>
      <c r="H129" s="29">
        <f t="shared" si="26"/>
        <v>0</v>
      </c>
    </row>
    <row r="130" spans="1:8" ht="24" customHeight="1">
      <c r="A130" s="26">
        <v>54</v>
      </c>
      <c r="B130" s="27" t="s">
        <v>26</v>
      </c>
      <c r="C130" s="27" t="s">
        <v>181</v>
      </c>
      <c r="D130" s="27" t="s">
        <v>182</v>
      </c>
      <c r="E130" s="27" t="s">
        <v>29</v>
      </c>
      <c r="F130" s="28">
        <v>1.1100000000000001</v>
      </c>
      <c r="G130" s="29"/>
      <c r="H130" s="29">
        <f t="shared" si="26"/>
        <v>0</v>
      </c>
    </row>
    <row r="131" spans="1:8" ht="13.5" customHeight="1">
      <c r="A131" s="30"/>
      <c r="B131" s="31"/>
      <c r="C131" s="31"/>
      <c r="D131" s="31" t="s">
        <v>183</v>
      </c>
      <c r="E131" s="31"/>
      <c r="F131" s="32">
        <v>1.1100000000000001</v>
      </c>
      <c r="G131" s="33"/>
      <c r="H131" s="33"/>
    </row>
    <row r="132" spans="1:8" ht="13.5" customHeight="1">
      <c r="A132" s="34"/>
      <c r="B132" s="35"/>
      <c r="C132" s="35"/>
      <c r="D132" s="35" t="s">
        <v>38</v>
      </c>
      <c r="E132" s="35"/>
      <c r="F132" s="36">
        <v>1.1100000000000001</v>
      </c>
      <c r="G132" s="37"/>
      <c r="H132" s="37"/>
    </row>
    <row r="133" spans="1:8" ht="24" customHeight="1">
      <c r="A133" s="26">
        <v>55</v>
      </c>
      <c r="B133" s="27" t="s">
        <v>26</v>
      </c>
      <c r="C133" s="27" t="s">
        <v>184</v>
      </c>
      <c r="D133" s="27" t="s">
        <v>185</v>
      </c>
      <c r="E133" s="27" t="s">
        <v>29</v>
      </c>
      <c r="F133" s="28">
        <v>1.1100000000000001</v>
      </c>
      <c r="G133" s="29"/>
      <c r="H133" s="29">
        <f t="shared" ref="H133:H134" si="27">G133*F133</f>
        <v>0</v>
      </c>
    </row>
    <row r="134" spans="1:8" ht="13.5" customHeight="1">
      <c r="A134" s="26">
        <v>56</v>
      </c>
      <c r="B134" s="27" t="s">
        <v>26</v>
      </c>
      <c r="C134" s="27" t="s">
        <v>186</v>
      </c>
      <c r="D134" s="27" t="s">
        <v>187</v>
      </c>
      <c r="E134" s="27" t="s">
        <v>29</v>
      </c>
      <c r="F134" s="28">
        <v>10.56</v>
      </c>
      <c r="G134" s="29"/>
      <c r="H134" s="29">
        <f t="shared" si="27"/>
        <v>0</v>
      </c>
    </row>
    <row r="135" spans="1:8" ht="13.5" customHeight="1">
      <c r="A135" s="30"/>
      <c r="B135" s="31"/>
      <c r="C135" s="31"/>
      <c r="D135" s="31" t="s">
        <v>188</v>
      </c>
      <c r="E135" s="31"/>
      <c r="F135" s="32">
        <v>10.56</v>
      </c>
      <c r="G135" s="33"/>
      <c r="H135" s="33"/>
    </row>
    <row r="136" spans="1:8" ht="13.5" customHeight="1">
      <c r="A136" s="34"/>
      <c r="B136" s="35"/>
      <c r="C136" s="35"/>
      <c r="D136" s="35" t="s">
        <v>38</v>
      </c>
      <c r="E136" s="35"/>
      <c r="F136" s="36">
        <v>10.56</v>
      </c>
      <c r="G136" s="37"/>
      <c r="H136" s="37"/>
    </row>
    <row r="137" spans="1:8" ht="13.5" customHeight="1">
      <c r="A137" s="26">
        <v>57</v>
      </c>
      <c r="B137" s="27" t="s">
        <v>26</v>
      </c>
      <c r="C137" s="27" t="s">
        <v>189</v>
      </c>
      <c r="D137" s="27" t="s">
        <v>190</v>
      </c>
      <c r="E137" s="27" t="s">
        <v>29</v>
      </c>
      <c r="F137" s="28">
        <v>76</v>
      </c>
      <c r="G137" s="29"/>
      <c r="H137" s="29">
        <f t="shared" ref="H137" si="28">G137*F137</f>
        <v>0</v>
      </c>
    </row>
    <row r="138" spans="1:8" ht="28.5" customHeight="1">
      <c r="A138" s="22"/>
      <c r="B138" s="23"/>
      <c r="C138" s="23" t="s">
        <v>191</v>
      </c>
      <c r="D138" s="23" t="s">
        <v>192</v>
      </c>
      <c r="E138" s="23"/>
      <c r="F138" s="24"/>
      <c r="G138" s="25"/>
      <c r="H138" s="25">
        <f>H139+H140+H141+H142</f>
        <v>0</v>
      </c>
    </row>
    <row r="139" spans="1:8" ht="24" customHeight="1">
      <c r="A139" s="26">
        <v>58</v>
      </c>
      <c r="B139" s="27" t="s">
        <v>26</v>
      </c>
      <c r="C139" s="27" t="s">
        <v>193</v>
      </c>
      <c r="D139" s="27" t="s">
        <v>194</v>
      </c>
      <c r="E139" s="27" t="s">
        <v>82</v>
      </c>
      <c r="F139" s="28">
        <v>2.7559999999999998</v>
      </c>
      <c r="G139" s="29"/>
      <c r="H139" s="29">
        <f t="shared" ref="H139:H142" si="29">G139*F139</f>
        <v>0</v>
      </c>
    </row>
    <row r="140" spans="1:8" ht="24" customHeight="1">
      <c r="A140" s="26">
        <v>59</v>
      </c>
      <c r="B140" s="27" t="s">
        <v>26</v>
      </c>
      <c r="C140" s="27" t="s">
        <v>195</v>
      </c>
      <c r="D140" s="27" t="s">
        <v>196</v>
      </c>
      <c r="E140" s="27" t="s">
        <v>82</v>
      </c>
      <c r="F140" s="28">
        <v>2.7559999999999998</v>
      </c>
      <c r="G140" s="29"/>
      <c r="H140" s="29">
        <f t="shared" si="29"/>
        <v>0</v>
      </c>
    </row>
    <row r="141" spans="1:8" ht="24" customHeight="1">
      <c r="A141" s="26">
        <v>60</v>
      </c>
      <c r="B141" s="27" t="s">
        <v>26</v>
      </c>
      <c r="C141" s="27" t="s">
        <v>197</v>
      </c>
      <c r="D141" s="27" t="s">
        <v>198</v>
      </c>
      <c r="E141" s="27" t="s">
        <v>82</v>
      </c>
      <c r="F141" s="28">
        <v>4.1829999999999998</v>
      </c>
      <c r="G141" s="29"/>
      <c r="H141" s="29">
        <f t="shared" si="29"/>
        <v>0</v>
      </c>
    </row>
    <row r="142" spans="1:8" ht="24" customHeight="1">
      <c r="A142" s="26">
        <v>61</v>
      </c>
      <c r="B142" s="27" t="s">
        <v>26</v>
      </c>
      <c r="C142" s="27" t="s">
        <v>199</v>
      </c>
      <c r="D142" s="27" t="s">
        <v>200</v>
      </c>
      <c r="E142" s="27" t="s">
        <v>82</v>
      </c>
      <c r="F142" s="28">
        <v>7.1829999999999998</v>
      </c>
      <c r="G142" s="29"/>
      <c r="H142" s="29">
        <f t="shared" si="29"/>
        <v>0</v>
      </c>
    </row>
    <row r="143" spans="1:8" ht="28.5" customHeight="1">
      <c r="A143" s="22"/>
      <c r="B143" s="23"/>
      <c r="C143" s="23" t="s">
        <v>201</v>
      </c>
      <c r="D143" s="23" t="s">
        <v>202</v>
      </c>
      <c r="E143" s="23"/>
      <c r="F143" s="24"/>
      <c r="G143" s="25"/>
      <c r="H143" s="25">
        <f>H144+H145+H146</f>
        <v>0</v>
      </c>
    </row>
    <row r="144" spans="1:8" ht="24" customHeight="1">
      <c r="A144" s="26">
        <v>62</v>
      </c>
      <c r="B144" s="27" t="s">
        <v>26</v>
      </c>
      <c r="C144" s="27" t="s">
        <v>203</v>
      </c>
      <c r="D144" s="27" t="s">
        <v>204</v>
      </c>
      <c r="E144" s="27" t="s">
        <v>82</v>
      </c>
      <c r="F144" s="28">
        <v>5.7910000000000004</v>
      </c>
      <c r="G144" s="29"/>
      <c r="H144" s="29">
        <f t="shared" ref="H144:H146" si="30">G144*F144</f>
        <v>0</v>
      </c>
    </row>
    <row r="145" spans="1:8" ht="24" customHeight="1">
      <c r="A145" s="26">
        <v>63</v>
      </c>
      <c r="B145" s="27" t="s">
        <v>26</v>
      </c>
      <c r="C145" s="27" t="s">
        <v>205</v>
      </c>
      <c r="D145" s="27" t="s">
        <v>206</v>
      </c>
      <c r="E145" s="27" t="s">
        <v>82</v>
      </c>
      <c r="F145" s="28">
        <v>5.7910000000000004</v>
      </c>
      <c r="G145" s="29"/>
      <c r="H145" s="29">
        <f t="shared" si="30"/>
        <v>0</v>
      </c>
    </row>
    <row r="146" spans="1:8" ht="24" customHeight="1">
      <c r="A146" s="26">
        <v>64</v>
      </c>
      <c r="B146" s="27" t="s">
        <v>26</v>
      </c>
      <c r="C146" s="27" t="s">
        <v>207</v>
      </c>
      <c r="D146" s="27" t="s">
        <v>208</v>
      </c>
      <c r="E146" s="27" t="s">
        <v>82</v>
      </c>
      <c r="F146" s="28">
        <v>135.136</v>
      </c>
      <c r="G146" s="29"/>
      <c r="H146" s="29">
        <f t="shared" si="30"/>
        <v>0</v>
      </c>
    </row>
    <row r="147" spans="1:8" ht="30.75" customHeight="1">
      <c r="A147" s="18"/>
      <c r="B147" s="19"/>
      <c r="C147" s="19" t="s">
        <v>209</v>
      </c>
      <c r="D147" s="19" t="s">
        <v>210</v>
      </c>
      <c r="E147" s="19"/>
      <c r="F147" s="20"/>
      <c r="G147" s="21"/>
      <c r="H147" s="21">
        <f>H148+H152+H157</f>
        <v>0</v>
      </c>
    </row>
    <row r="148" spans="1:8" ht="28.5" customHeight="1">
      <c r="A148" s="22"/>
      <c r="B148" s="23"/>
      <c r="C148" s="23" t="s">
        <v>211</v>
      </c>
      <c r="D148" s="23" t="s">
        <v>212</v>
      </c>
      <c r="E148" s="23"/>
      <c r="F148" s="24"/>
      <c r="G148" s="25"/>
      <c r="H148" s="25">
        <f>H149</f>
        <v>0</v>
      </c>
    </row>
    <row r="149" spans="1:8" ht="24" customHeight="1">
      <c r="A149" s="26">
        <v>65</v>
      </c>
      <c r="B149" s="27" t="s">
        <v>26</v>
      </c>
      <c r="C149" s="27" t="s">
        <v>213</v>
      </c>
      <c r="D149" s="27" t="s">
        <v>214</v>
      </c>
      <c r="E149" s="27" t="s">
        <v>29</v>
      </c>
      <c r="F149" s="28">
        <v>15.4</v>
      </c>
      <c r="G149" s="29"/>
      <c r="H149" s="29">
        <f t="shared" ref="H149" si="31">G149*F149</f>
        <v>0</v>
      </c>
    </row>
    <row r="150" spans="1:8" ht="13.5" customHeight="1">
      <c r="A150" s="30"/>
      <c r="B150" s="31"/>
      <c r="C150" s="31"/>
      <c r="D150" s="31" t="s">
        <v>215</v>
      </c>
      <c r="E150" s="31"/>
      <c r="F150" s="32">
        <v>15.4</v>
      </c>
      <c r="G150" s="33"/>
      <c r="H150" s="33"/>
    </row>
    <row r="151" spans="1:8" ht="13.5" customHeight="1">
      <c r="A151" s="34"/>
      <c r="B151" s="35"/>
      <c r="C151" s="35"/>
      <c r="D151" s="35" t="s">
        <v>38</v>
      </c>
      <c r="E151" s="35"/>
      <c r="F151" s="36">
        <v>15.4</v>
      </c>
      <c r="G151" s="37"/>
      <c r="H151" s="37"/>
    </row>
    <row r="152" spans="1:8" ht="28.5" customHeight="1">
      <c r="A152" s="22"/>
      <c r="B152" s="23"/>
      <c r="C152" s="23" t="s">
        <v>216</v>
      </c>
      <c r="D152" s="23" t="s">
        <v>217</v>
      </c>
      <c r="E152" s="23"/>
      <c r="F152" s="24"/>
      <c r="G152" s="25"/>
      <c r="H152" s="25">
        <f>H153</f>
        <v>0</v>
      </c>
    </row>
    <row r="153" spans="1:8" ht="24" customHeight="1">
      <c r="A153" s="26">
        <v>66</v>
      </c>
      <c r="B153" s="27" t="s">
        <v>26</v>
      </c>
      <c r="C153" s="27" t="s">
        <v>218</v>
      </c>
      <c r="D153" s="27" t="s">
        <v>219</v>
      </c>
      <c r="E153" s="27" t="s">
        <v>29</v>
      </c>
      <c r="F153" s="28">
        <v>8.9600000000000009</v>
      </c>
      <c r="G153" s="29"/>
      <c r="H153" s="29">
        <f t="shared" ref="H153" si="32">G153*F153</f>
        <v>0</v>
      </c>
    </row>
    <row r="154" spans="1:8" ht="13.5" customHeight="1">
      <c r="A154" s="30"/>
      <c r="B154" s="31"/>
      <c r="C154" s="31"/>
      <c r="D154" s="31" t="s">
        <v>220</v>
      </c>
      <c r="E154" s="31"/>
      <c r="F154" s="32">
        <v>6.4</v>
      </c>
      <c r="G154" s="33"/>
      <c r="H154" s="33"/>
    </row>
    <row r="155" spans="1:8" ht="13.5" customHeight="1">
      <c r="A155" s="30"/>
      <c r="B155" s="31"/>
      <c r="C155" s="31"/>
      <c r="D155" s="31" t="s">
        <v>221</v>
      </c>
      <c r="E155" s="31"/>
      <c r="F155" s="32">
        <v>2.56</v>
      </c>
      <c r="G155" s="33"/>
      <c r="H155" s="33"/>
    </row>
    <row r="156" spans="1:8" ht="13.5" customHeight="1">
      <c r="A156" s="34"/>
      <c r="B156" s="35"/>
      <c r="C156" s="35"/>
      <c r="D156" s="35" t="s">
        <v>38</v>
      </c>
      <c r="E156" s="35"/>
      <c r="F156" s="36">
        <v>8.9600000000000009</v>
      </c>
      <c r="G156" s="37"/>
      <c r="H156" s="37"/>
    </row>
    <row r="157" spans="1:8" ht="28.5" customHeight="1">
      <c r="A157" s="22"/>
      <c r="B157" s="23"/>
      <c r="C157" s="23" t="s">
        <v>222</v>
      </c>
      <c r="D157" s="23" t="s">
        <v>223</v>
      </c>
      <c r="E157" s="23"/>
      <c r="F157" s="24"/>
      <c r="G157" s="25"/>
      <c r="H157" s="25">
        <f>H158+H161+H162+H165+H166+H167+H172+H173+H176+H185+H188+H191+H194+H197+H200</f>
        <v>0</v>
      </c>
    </row>
    <row r="158" spans="1:8" ht="24" customHeight="1">
      <c r="A158" s="26">
        <v>67</v>
      </c>
      <c r="B158" s="27" t="s">
        <v>26</v>
      </c>
      <c r="C158" s="27" t="s">
        <v>224</v>
      </c>
      <c r="D158" s="27" t="s">
        <v>225</v>
      </c>
      <c r="E158" s="27" t="s">
        <v>96</v>
      </c>
      <c r="F158" s="28">
        <v>11.5</v>
      </c>
      <c r="G158" s="29"/>
      <c r="H158" s="29">
        <f t="shared" ref="H158" si="33">G158*F158</f>
        <v>0</v>
      </c>
    </row>
    <row r="159" spans="1:8" ht="13.5" customHeight="1">
      <c r="A159" s="30"/>
      <c r="B159" s="31"/>
      <c r="C159" s="31"/>
      <c r="D159" s="31" t="s">
        <v>226</v>
      </c>
      <c r="E159" s="31"/>
      <c r="F159" s="32">
        <v>11.5</v>
      </c>
      <c r="G159" s="33"/>
      <c r="H159" s="33"/>
    </row>
    <row r="160" spans="1:8" ht="13.5" customHeight="1">
      <c r="A160" s="34"/>
      <c r="B160" s="35"/>
      <c r="C160" s="35"/>
      <c r="D160" s="35" t="s">
        <v>38</v>
      </c>
      <c r="E160" s="35"/>
      <c r="F160" s="36">
        <v>11.5</v>
      </c>
      <c r="G160" s="37"/>
      <c r="H160" s="37"/>
    </row>
    <row r="161" spans="1:8" ht="24" customHeight="1">
      <c r="A161" s="38">
        <v>68</v>
      </c>
      <c r="B161" s="39" t="s">
        <v>227</v>
      </c>
      <c r="C161" s="39" t="s">
        <v>228</v>
      </c>
      <c r="D161" s="39" t="s">
        <v>229</v>
      </c>
      <c r="E161" s="39" t="s">
        <v>96</v>
      </c>
      <c r="F161" s="40">
        <v>101.5</v>
      </c>
      <c r="G161" s="41"/>
      <c r="H161" s="41">
        <f t="shared" ref="H161" si="34">G161*F161</f>
        <v>0</v>
      </c>
    </row>
    <row r="162" spans="1:8" ht="24" customHeight="1">
      <c r="A162" s="26">
        <v>69</v>
      </c>
      <c r="B162" s="27" t="s">
        <v>26</v>
      </c>
      <c r="C162" s="27" t="s">
        <v>230</v>
      </c>
      <c r="D162" s="27" t="s">
        <v>231</v>
      </c>
      <c r="E162" s="27" t="s">
        <v>96</v>
      </c>
      <c r="F162" s="28">
        <v>4.9000000000000004</v>
      </c>
      <c r="G162" s="29"/>
      <c r="H162" s="29">
        <f t="shared" ref="H162" si="35">G162*F162</f>
        <v>0</v>
      </c>
    </row>
    <row r="163" spans="1:8" ht="13.5" customHeight="1">
      <c r="A163" s="30"/>
      <c r="B163" s="31"/>
      <c r="C163" s="31"/>
      <c r="D163" s="31" t="s">
        <v>232</v>
      </c>
      <c r="E163" s="31"/>
      <c r="F163" s="32">
        <v>4.9000000000000004</v>
      </c>
      <c r="G163" s="33"/>
      <c r="H163" s="33"/>
    </row>
    <row r="164" spans="1:8" ht="13.5" customHeight="1">
      <c r="A164" s="34"/>
      <c r="B164" s="35"/>
      <c r="C164" s="35"/>
      <c r="D164" s="35" t="s">
        <v>38</v>
      </c>
      <c r="E164" s="35"/>
      <c r="F164" s="36">
        <v>4.9000000000000004</v>
      </c>
      <c r="G164" s="37"/>
      <c r="H164" s="37"/>
    </row>
    <row r="165" spans="1:8" ht="24" customHeight="1">
      <c r="A165" s="26">
        <v>70</v>
      </c>
      <c r="B165" s="27" t="s">
        <v>26</v>
      </c>
      <c r="C165" s="27" t="s">
        <v>233</v>
      </c>
      <c r="D165" s="27" t="s">
        <v>234</v>
      </c>
      <c r="E165" s="27" t="s">
        <v>96</v>
      </c>
      <c r="F165" s="28">
        <v>11.5</v>
      </c>
      <c r="G165" s="29"/>
      <c r="H165" s="29">
        <f t="shared" ref="H165:H166" si="36">G165*F165</f>
        <v>0</v>
      </c>
    </row>
    <row r="166" spans="1:8" ht="24" customHeight="1">
      <c r="A166" s="38">
        <v>71</v>
      </c>
      <c r="B166" s="39" t="s">
        <v>227</v>
      </c>
      <c r="C166" s="39" t="s">
        <v>235</v>
      </c>
      <c r="D166" s="39" t="s">
        <v>236</v>
      </c>
      <c r="E166" s="39" t="s">
        <v>96</v>
      </c>
      <c r="F166" s="40">
        <v>11.5</v>
      </c>
      <c r="G166" s="41"/>
      <c r="H166" s="41">
        <f t="shared" si="36"/>
        <v>0</v>
      </c>
    </row>
    <row r="167" spans="1:8" ht="13.5" customHeight="1" thickBot="1">
      <c r="A167" s="26">
        <v>72</v>
      </c>
      <c r="B167" s="27" t="s">
        <v>222</v>
      </c>
      <c r="C167" s="27" t="s">
        <v>237</v>
      </c>
      <c r="D167" s="27" t="s">
        <v>238</v>
      </c>
      <c r="E167" s="27" t="s">
        <v>239</v>
      </c>
      <c r="F167" s="28">
        <v>266</v>
      </c>
      <c r="G167" s="29"/>
      <c r="H167" s="29">
        <f t="shared" ref="H167" si="37">G167*F167</f>
        <v>0</v>
      </c>
    </row>
    <row r="168" spans="1:8" ht="13.5" customHeight="1" thickBot="1">
      <c r="A168" s="42"/>
      <c r="B168" s="43"/>
      <c r="C168" s="43"/>
      <c r="D168" s="43" t="s">
        <v>240</v>
      </c>
      <c r="E168" s="43"/>
      <c r="F168" s="44"/>
      <c r="G168" s="45"/>
      <c r="H168" s="46"/>
    </row>
    <row r="169" spans="1:8" ht="13.5" customHeight="1">
      <c r="A169" s="30"/>
      <c r="B169" s="31"/>
      <c r="C169" s="31"/>
      <c r="D169" s="31" t="s">
        <v>241</v>
      </c>
      <c r="E169" s="31"/>
      <c r="F169" s="32">
        <v>192</v>
      </c>
      <c r="G169" s="33"/>
      <c r="H169" s="33"/>
    </row>
    <row r="170" spans="1:8" ht="24" customHeight="1">
      <c r="A170" s="30"/>
      <c r="B170" s="31"/>
      <c r="C170" s="31"/>
      <c r="D170" s="31" t="s">
        <v>242</v>
      </c>
      <c r="E170" s="31"/>
      <c r="F170" s="32">
        <v>74</v>
      </c>
      <c r="G170" s="33"/>
      <c r="H170" s="33"/>
    </row>
    <row r="171" spans="1:8" ht="13.5" customHeight="1">
      <c r="A171" s="34"/>
      <c r="B171" s="35"/>
      <c r="C171" s="35"/>
      <c r="D171" s="35" t="s">
        <v>38</v>
      </c>
      <c r="E171" s="35"/>
      <c r="F171" s="36">
        <v>266</v>
      </c>
      <c r="G171" s="37"/>
      <c r="H171" s="37"/>
    </row>
    <row r="172" spans="1:8" ht="13.5" customHeight="1">
      <c r="A172" s="38">
        <v>73</v>
      </c>
      <c r="B172" s="39"/>
      <c r="C172" s="39" t="s">
        <v>243</v>
      </c>
      <c r="D172" s="39" t="s">
        <v>244</v>
      </c>
      <c r="E172" s="39" t="s">
        <v>245</v>
      </c>
      <c r="F172" s="40">
        <v>36</v>
      </c>
      <c r="G172" s="41"/>
      <c r="H172" s="41">
        <f t="shared" ref="H172:H173" si="38">G172*F172</f>
        <v>0</v>
      </c>
    </row>
    <row r="173" spans="1:8" ht="13.5" customHeight="1">
      <c r="A173" s="38">
        <v>74</v>
      </c>
      <c r="B173" s="39"/>
      <c r="C173" s="39" t="s">
        <v>246</v>
      </c>
      <c r="D173" s="39" t="s">
        <v>247</v>
      </c>
      <c r="E173" s="39" t="s">
        <v>239</v>
      </c>
      <c r="F173" s="40">
        <v>74</v>
      </c>
      <c r="G173" s="41"/>
      <c r="H173" s="41">
        <f t="shared" si="38"/>
        <v>0</v>
      </c>
    </row>
    <row r="174" spans="1:8" ht="24" customHeight="1">
      <c r="A174" s="30"/>
      <c r="B174" s="31"/>
      <c r="C174" s="31"/>
      <c r="D174" s="31" t="s">
        <v>248</v>
      </c>
      <c r="E174" s="31"/>
      <c r="F174" s="32">
        <v>74</v>
      </c>
      <c r="G174" s="33"/>
      <c r="H174" s="33"/>
    </row>
    <row r="175" spans="1:8" ht="13.5" customHeight="1">
      <c r="A175" s="34"/>
      <c r="B175" s="35"/>
      <c r="C175" s="35"/>
      <c r="D175" s="35" t="s">
        <v>38</v>
      </c>
      <c r="E175" s="35"/>
      <c r="F175" s="36">
        <v>74</v>
      </c>
      <c r="G175" s="37"/>
      <c r="H175" s="37"/>
    </row>
    <row r="176" spans="1:8" ht="24" customHeight="1">
      <c r="A176" s="26">
        <v>75</v>
      </c>
      <c r="B176" s="27" t="s">
        <v>222</v>
      </c>
      <c r="C176" s="27" t="s">
        <v>249</v>
      </c>
      <c r="D176" s="27" t="s">
        <v>250</v>
      </c>
      <c r="E176" s="27" t="s">
        <v>239</v>
      </c>
      <c r="F176" s="28">
        <v>16055</v>
      </c>
      <c r="G176" s="29"/>
      <c r="H176" s="29">
        <f t="shared" ref="H176" si="39">G176*F176</f>
        <v>0</v>
      </c>
    </row>
    <row r="177" spans="1:8" ht="24" customHeight="1">
      <c r="A177" s="30"/>
      <c r="B177" s="31"/>
      <c r="C177" s="31"/>
      <c r="D177" s="31" t="s">
        <v>251</v>
      </c>
      <c r="E177" s="31"/>
      <c r="F177" s="32">
        <v>10442</v>
      </c>
      <c r="G177" s="33"/>
      <c r="H177" s="33"/>
    </row>
    <row r="178" spans="1:8" ht="24" customHeight="1">
      <c r="A178" s="30"/>
      <c r="B178" s="31"/>
      <c r="C178" s="31"/>
      <c r="D178" s="31" t="s">
        <v>252</v>
      </c>
      <c r="E178" s="31"/>
      <c r="F178" s="32">
        <v>352</v>
      </c>
      <c r="G178" s="33"/>
      <c r="H178" s="33"/>
    </row>
    <row r="179" spans="1:8" ht="24" customHeight="1">
      <c r="A179" s="30"/>
      <c r="B179" s="31"/>
      <c r="C179" s="31"/>
      <c r="D179" s="31" t="s">
        <v>253</v>
      </c>
      <c r="E179" s="31"/>
      <c r="F179" s="32">
        <v>945</v>
      </c>
      <c r="G179" s="33"/>
      <c r="H179" s="33"/>
    </row>
    <row r="180" spans="1:8" ht="24" customHeight="1">
      <c r="A180" s="30"/>
      <c r="B180" s="31"/>
      <c r="C180" s="31"/>
      <c r="D180" s="31" t="s">
        <v>254</v>
      </c>
      <c r="E180" s="31"/>
      <c r="F180" s="32">
        <v>3869</v>
      </c>
      <c r="G180" s="33"/>
      <c r="H180" s="33"/>
    </row>
    <row r="181" spans="1:8" ht="13.5" customHeight="1">
      <c r="A181" s="30"/>
      <c r="B181" s="31"/>
      <c r="C181" s="31"/>
      <c r="D181" s="31" t="s">
        <v>255</v>
      </c>
      <c r="E181" s="31"/>
      <c r="F181" s="32">
        <v>168</v>
      </c>
      <c r="G181" s="33"/>
      <c r="H181" s="33"/>
    </row>
    <row r="182" spans="1:8" ht="13.5" customHeight="1">
      <c r="A182" s="30"/>
      <c r="B182" s="31"/>
      <c r="C182" s="31"/>
      <c r="D182" s="31" t="s">
        <v>256</v>
      </c>
      <c r="E182" s="31"/>
      <c r="F182" s="32">
        <v>204</v>
      </c>
      <c r="G182" s="33"/>
      <c r="H182" s="33"/>
    </row>
    <row r="183" spans="1:8" ht="13.5" customHeight="1">
      <c r="A183" s="30"/>
      <c r="B183" s="31"/>
      <c r="C183" s="31"/>
      <c r="D183" s="31" t="s">
        <v>257</v>
      </c>
      <c r="E183" s="31"/>
      <c r="F183" s="32">
        <v>75</v>
      </c>
      <c r="G183" s="33"/>
      <c r="H183" s="33"/>
    </row>
    <row r="184" spans="1:8" ht="13.5" customHeight="1">
      <c r="A184" s="34"/>
      <c r="B184" s="35"/>
      <c r="C184" s="35"/>
      <c r="D184" s="35" t="s">
        <v>38</v>
      </c>
      <c r="E184" s="35"/>
      <c r="F184" s="36">
        <v>16055</v>
      </c>
      <c r="G184" s="37"/>
      <c r="H184" s="37"/>
    </row>
    <row r="185" spans="1:8" ht="13.5" customHeight="1">
      <c r="A185" s="38">
        <v>76</v>
      </c>
      <c r="B185" s="39"/>
      <c r="C185" s="39" t="s">
        <v>258</v>
      </c>
      <c r="D185" s="39" t="s">
        <v>259</v>
      </c>
      <c r="E185" s="39" t="s">
        <v>239</v>
      </c>
      <c r="F185" s="40">
        <v>493.35</v>
      </c>
      <c r="G185" s="41"/>
      <c r="H185" s="41">
        <f t="shared" ref="H185" si="40">G185*F185</f>
        <v>0</v>
      </c>
    </row>
    <row r="186" spans="1:8" ht="13.5" customHeight="1">
      <c r="A186" s="30"/>
      <c r="B186" s="31"/>
      <c r="C186" s="31"/>
      <c r="D186" s="31" t="s">
        <v>260</v>
      </c>
      <c r="E186" s="31"/>
      <c r="F186" s="32">
        <v>448.5</v>
      </c>
      <c r="G186" s="33"/>
      <c r="H186" s="33"/>
    </row>
    <row r="187" spans="1:8" ht="13.5" customHeight="1">
      <c r="A187" s="34"/>
      <c r="B187" s="35"/>
      <c r="C187" s="35"/>
      <c r="D187" s="35" t="s">
        <v>38</v>
      </c>
      <c r="E187" s="35"/>
      <c r="F187" s="36">
        <v>448.5</v>
      </c>
      <c r="G187" s="37"/>
      <c r="H187" s="37"/>
    </row>
    <row r="188" spans="1:8" ht="13.5" customHeight="1">
      <c r="A188" s="38">
        <v>77</v>
      </c>
      <c r="B188" s="39"/>
      <c r="C188" s="39" t="s">
        <v>261</v>
      </c>
      <c r="D188" s="39" t="s">
        <v>262</v>
      </c>
      <c r="E188" s="39" t="s">
        <v>239</v>
      </c>
      <c r="F188" s="40">
        <v>387.2</v>
      </c>
      <c r="G188" s="41"/>
      <c r="H188" s="41">
        <f t="shared" ref="H188" si="41">G188*F188</f>
        <v>0</v>
      </c>
    </row>
    <row r="189" spans="1:8" ht="13.5" customHeight="1">
      <c r="A189" s="30"/>
      <c r="B189" s="31"/>
      <c r="C189" s="31"/>
      <c r="D189" s="31" t="s">
        <v>263</v>
      </c>
      <c r="E189" s="31"/>
      <c r="F189" s="32">
        <v>352</v>
      </c>
      <c r="G189" s="33"/>
      <c r="H189" s="33"/>
    </row>
    <row r="190" spans="1:8" ht="13.5" customHeight="1">
      <c r="A190" s="34"/>
      <c r="B190" s="35"/>
      <c r="C190" s="35"/>
      <c r="D190" s="35" t="s">
        <v>38</v>
      </c>
      <c r="E190" s="35"/>
      <c r="F190" s="36">
        <v>352</v>
      </c>
      <c r="G190" s="37"/>
      <c r="H190" s="37"/>
    </row>
    <row r="191" spans="1:8" ht="13.5" customHeight="1">
      <c r="A191" s="38">
        <v>78</v>
      </c>
      <c r="B191" s="39"/>
      <c r="C191" s="39" t="s">
        <v>264</v>
      </c>
      <c r="D191" s="39" t="s">
        <v>265</v>
      </c>
      <c r="E191" s="39" t="s">
        <v>239</v>
      </c>
      <c r="F191" s="40">
        <v>11486.2</v>
      </c>
      <c r="G191" s="41"/>
      <c r="H191" s="41">
        <f t="shared" ref="H191" si="42">G191*F191</f>
        <v>0</v>
      </c>
    </row>
    <row r="192" spans="1:8" ht="13.5" customHeight="1">
      <c r="A192" s="30"/>
      <c r="B192" s="31"/>
      <c r="C192" s="31"/>
      <c r="D192" s="31" t="s">
        <v>266</v>
      </c>
      <c r="E192" s="31"/>
      <c r="F192" s="32">
        <v>10442</v>
      </c>
      <c r="G192" s="33"/>
      <c r="H192" s="33"/>
    </row>
    <row r="193" spans="1:8" ht="13.5" customHeight="1">
      <c r="A193" s="34"/>
      <c r="B193" s="35"/>
      <c r="C193" s="35"/>
      <c r="D193" s="35" t="s">
        <v>38</v>
      </c>
      <c r="E193" s="35"/>
      <c r="F193" s="36">
        <v>10442</v>
      </c>
      <c r="G193" s="37"/>
      <c r="H193" s="37"/>
    </row>
    <row r="194" spans="1:8" ht="13.5" customHeight="1">
      <c r="A194" s="38">
        <v>79</v>
      </c>
      <c r="B194" s="39"/>
      <c r="C194" s="39" t="s">
        <v>267</v>
      </c>
      <c r="D194" s="39" t="s">
        <v>268</v>
      </c>
      <c r="E194" s="39" t="s">
        <v>239</v>
      </c>
      <c r="F194" s="40">
        <v>4255.8999999999996</v>
      </c>
      <c r="G194" s="41"/>
      <c r="H194" s="41">
        <f t="shared" ref="H194" si="43">G194*F194</f>
        <v>0</v>
      </c>
    </row>
    <row r="195" spans="1:8" ht="13.5" customHeight="1">
      <c r="A195" s="30"/>
      <c r="B195" s="31"/>
      <c r="C195" s="31"/>
      <c r="D195" s="31" t="s">
        <v>269</v>
      </c>
      <c r="E195" s="31"/>
      <c r="F195" s="32">
        <v>3869</v>
      </c>
      <c r="G195" s="33"/>
      <c r="H195" s="33"/>
    </row>
    <row r="196" spans="1:8" ht="13.5" customHeight="1">
      <c r="A196" s="34"/>
      <c r="B196" s="35"/>
      <c r="C196" s="35"/>
      <c r="D196" s="35" t="s">
        <v>38</v>
      </c>
      <c r="E196" s="35"/>
      <c r="F196" s="36">
        <v>3869</v>
      </c>
      <c r="G196" s="37"/>
      <c r="H196" s="37"/>
    </row>
    <row r="197" spans="1:8" ht="13.5" customHeight="1">
      <c r="A197" s="38">
        <v>80</v>
      </c>
      <c r="B197" s="39"/>
      <c r="C197" s="39" t="s">
        <v>243</v>
      </c>
      <c r="D197" s="39" t="s">
        <v>270</v>
      </c>
      <c r="E197" s="39" t="s">
        <v>239</v>
      </c>
      <c r="F197" s="40">
        <v>184.8</v>
      </c>
      <c r="G197" s="41"/>
      <c r="H197" s="41">
        <f t="shared" ref="H197" si="44">G197*F197</f>
        <v>0</v>
      </c>
    </row>
    <row r="198" spans="1:8" ht="13.5" customHeight="1">
      <c r="A198" s="30"/>
      <c r="B198" s="31"/>
      <c r="C198" s="31"/>
      <c r="D198" s="31" t="s">
        <v>271</v>
      </c>
      <c r="E198" s="31"/>
      <c r="F198" s="32">
        <v>168</v>
      </c>
      <c r="G198" s="33"/>
      <c r="H198" s="33"/>
    </row>
    <row r="199" spans="1:8" ht="13.5" customHeight="1">
      <c r="A199" s="34"/>
      <c r="B199" s="35"/>
      <c r="C199" s="35"/>
      <c r="D199" s="35" t="s">
        <v>38</v>
      </c>
      <c r="E199" s="35"/>
      <c r="F199" s="36">
        <v>168</v>
      </c>
      <c r="G199" s="37"/>
      <c r="H199" s="37"/>
    </row>
    <row r="200" spans="1:8" ht="24" customHeight="1">
      <c r="A200" s="26">
        <v>81</v>
      </c>
      <c r="B200" s="27" t="s">
        <v>222</v>
      </c>
      <c r="C200" s="27" t="s">
        <v>272</v>
      </c>
      <c r="D200" s="27" t="s">
        <v>273</v>
      </c>
      <c r="E200" s="27" t="s">
        <v>82</v>
      </c>
      <c r="F200" s="28">
        <v>0.98199999999999998</v>
      </c>
      <c r="G200" s="29"/>
      <c r="H200" s="29">
        <f t="shared" ref="H200" si="45">G200*F200</f>
        <v>0</v>
      </c>
    </row>
    <row r="201" spans="1:8" ht="30.75" customHeight="1">
      <c r="A201" s="18"/>
      <c r="B201" s="19"/>
      <c r="C201" s="19" t="s">
        <v>274</v>
      </c>
      <c r="D201" s="19" t="s">
        <v>275</v>
      </c>
      <c r="E201" s="19"/>
      <c r="F201" s="20"/>
      <c r="G201" s="21"/>
      <c r="H201" s="21">
        <f>SUM(H202:H206)</f>
        <v>0</v>
      </c>
    </row>
    <row r="202" spans="1:8" ht="13.5" customHeight="1">
      <c r="A202" s="26">
        <v>82</v>
      </c>
      <c r="B202" s="27" t="s">
        <v>26</v>
      </c>
      <c r="C202" s="27" t="s">
        <v>276</v>
      </c>
      <c r="D202" s="27" t="s">
        <v>277</v>
      </c>
      <c r="E202" s="27" t="s">
        <v>278</v>
      </c>
      <c r="F202" s="28">
        <v>100</v>
      </c>
      <c r="G202" s="29"/>
      <c r="H202" s="29">
        <f t="shared" ref="H202:H206" si="46">G202*F202</f>
        <v>0</v>
      </c>
    </row>
    <row r="203" spans="1:8" ht="13.5" customHeight="1">
      <c r="A203" s="26">
        <v>83</v>
      </c>
      <c r="B203" s="27" t="s">
        <v>26</v>
      </c>
      <c r="C203" s="27" t="s">
        <v>279</v>
      </c>
      <c r="D203" s="27" t="s">
        <v>280</v>
      </c>
      <c r="E203" s="27" t="s">
        <v>278</v>
      </c>
      <c r="F203" s="28">
        <v>300</v>
      </c>
      <c r="G203" s="29"/>
      <c r="H203" s="29">
        <f t="shared" si="46"/>
        <v>0</v>
      </c>
    </row>
    <row r="204" spans="1:8" ht="13.5" customHeight="1">
      <c r="A204" s="26">
        <v>84</v>
      </c>
      <c r="B204" s="27" t="s">
        <v>26</v>
      </c>
      <c r="C204" s="27" t="s">
        <v>281</v>
      </c>
      <c r="D204" s="27" t="s">
        <v>282</v>
      </c>
      <c r="E204" s="27" t="s">
        <v>278</v>
      </c>
      <c r="F204" s="28">
        <v>84</v>
      </c>
      <c r="G204" s="29"/>
      <c r="H204" s="29">
        <f t="shared" si="46"/>
        <v>0</v>
      </c>
    </row>
    <row r="205" spans="1:8" ht="13.5" customHeight="1">
      <c r="A205" s="26">
        <v>85</v>
      </c>
      <c r="B205" s="27" t="s">
        <v>26</v>
      </c>
      <c r="C205" s="27" t="s">
        <v>283</v>
      </c>
      <c r="D205" s="27" t="s">
        <v>284</v>
      </c>
      <c r="E205" s="27" t="s">
        <v>278</v>
      </c>
      <c r="F205" s="28">
        <v>84</v>
      </c>
      <c r="G205" s="29"/>
      <c r="H205" s="29">
        <f t="shared" si="46"/>
        <v>0</v>
      </c>
    </row>
    <row r="206" spans="1:8" ht="13.5" customHeight="1">
      <c r="A206" s="26">
        <v>86</v>
      </c>
      <c r="B206" s="27" t="s">
        <v>26</v>
      </c>
      <c r="C206" s="27" t="s">
        <v>285</v>
      </c>
      <c r="D206" s="27" t="s">
        <v>286</v>
      </c>
      <c r="E206" s="27" t="s">
        <v>278</v>
      </c>
      <c r="F206" s="28">
        <v>42</v>
      </c>
      <c r="G206" s="29"/>
      <c r="H206" s="29">
        <f t="shared" si="46"/>
        <v>0</v>
      </c>
    </row>
    <row r="207" spans="1:8" ht="30.75" customHeight="1">
      <c r="A207" s="18"/>
      <c r="B207" s="19"/>
      <c r="C207" s="19" t="s">
        <v>287</v>
      </c>
      <c r="D207" s="19" t="s">
        <v>288</v>
      </c>
      <c r="E207" s="19"/>
      <c r="F207" s="20"/>
      <c r="G207" s="21"/>
      <c r="H207" s="21">
        <f>H208+H214+H217+H220+H225+H230</f>
        <v>0</v>
      </c>
    </row>
    <row r="208" spans="1:8" ht="28.5" customHeight="1">
      <c r="A208" s="22"/>
      <c r="B208" s="23"/>
      <c r="C208" s="23" t="s">
        <v>289</v>
      </c>
      <c r="D208" s="23" t="s">
        <v>290</v>
      </c>
      <c r="E208" s="23"/>
      <c r="F208" s="24"/>
      <c r="G208" s="25"/>
      <c r="H208" s="25">
        <f>SUM(H209:H213)</f>
        <v>0</v>
      </c>
    </row>
    <row r="209" spans="1:8" ht="13.5" customHeight="1">
      <c r="A209" s="26">
        <v>87</v>
      </c>
      <c r="B209" s="27" t="s">
        <v>291</v>
      </c>
      <c r="C209" s="27" t="s">
        <v>292</v>
      </c>
      <c r="D209" s="27" t="s">
        <v>290</v>
      </c>
      <c r="E209" s="27" t="s">
        <v>293</v>
      </c>
      <c r="F209" s="28">
        <v>1</v>
      </c>
      <c r="G209" s="29"/>
      <c r="H209" s="29">
        <f t="shared" ref="H209:H213" si="47">G209*F209</f>
        <v>0</v>
      </c>
    </row>
    <row r="210" spans="1:8" ht="13.5" customHeight="1">
      <c r="A210" s="26">
        <v>88</v>
      </c>
      <c r="B210" s="27" t="s">
        <v>291</v>
      </c>
      <c r="C210" s="27" t="s">
        <v>294</v>
      </c>
      <c r="D210" s="27" t="s">
        <v>295</v>
      </c>
      <c r="E210" s="27" t="s">
        <v>293</v>
      </c>
      <c r="F210" s="28">
        <v>1</v>
      </c>
      <c r="G210" s="29"/>
      <c r="H210" s="29">
        <f t="shared" si="47"/>
        <v>0</v>
      </c>
    </row>
    <row r="211" spans="1:8" ht="13.5" customHeight="1">
      <c r="A211" s="26">
        <v>89</v>
      </c>
      <c r="B211" s="27" t="s">
        <v>291</v>
      </c>
      <c r="C211" s="27" t="s">
        <v>296</v>
      </c>
      <c r="D211" s="27" t="s">
        <v>297</v>
      </c>
      <c r="E211" s="27" t="s">
        <v>293</v>
      </c>
      <c r="F211" s="28">
        <v>1</v>
      </c>
      <c r="G211" s="29"/>
      <c r="H211" s="29">
        <f t="shared" si="47"/>
        <v>0</v>
      </c>
    </row>
    <row r="212" spans="1:8" ht="13.5" customHeight="1">
      <c r="A212" s="26">
        <v>90</v>
      </c>
      <c r="B212" s="27" t="s">
        <v>291</v>
      </c>
      <c r="C212" s="27" t="s">
        <v>298</v>
      </c>
      <c r="D212" s="27" t="s">
        <v>299</v>
      </c>
      <c r="E212" s="27" t="s">
        <v>293</v>
      </c>
      <c r="F212" s="28">
        <v>1</v>
      </c>
      <c r="G212" s="29"/>
      <c r="H212" s="29">
        <f t="shared" si="47"/>
        <v>0</v>
      </c>
    </row>
    <row r="213" spans="1:8" ht="13.5" customHeight="1">
      <c r="A213" s="26">
        <v>91</v>
      </c>
      <c r="B213" s="27" t="s">
        <v>291</v>
      </c>
      <c r="C213" s="27" t="s">
        <v>300</v>
      </c>
      <c r="D213" s="27" t="s">
        <v>301</v>
      </c>
      <c r="E213" s="27" t="s">
        <v>293</v>
      </c>
      <c r="F213" s="28">
        <v>1</v>
      </c>
      <c r="G213" s="29"/>
      <c r="H213" s="29">
        <f t="shared" si="47"/>
        <v>0</v>
      </c>
    </row>
    <row r="214" spans="1:8" ht="28.5" customHeight="1">
      <c r="A214" s="22"/>
      <c r="B214" s="23"/>
      <c r="C214" s="23" t="s">
        <v>302</v>
      </c>
      <c r="D214" s="23" t="s">
        <v>303</v>
      </c>
      <c r="E214" s="23"/>
      <c r="F214" s="24"/>
      <c r="G214" s="25"/>
      <c r="H214" s="25">
        <f>SUM(H215:H216)</f>
        <v>0</v>
      </c>
    </row>
    <row r="215" spans="1:8" ht="13.5" customHeight="1">
      <c r="A215" s="26">
        <v>92</v>
      </c>
      <c r="B215" s="27" t="s">
        <v>291</v>
      </c>
      <c r="C215" s="27" t="s">
        <v>304</v>
      </c>
      <c r="D215" s="27" t="s">
        <v>303</v>
      </c>
      <c r="E215" s="27" t="s">
        <v>293</v>
      </c>
      <c r="F215" s="28">
        <v>1</v>
      </c>
      <c r="G215" s="29"/>
      <c r="H215" s="29">
        <f t="shared" ref="H215:H216" si="48">G215*F215</f>
        <v>0</v>
      </c>
    </row>
    <row r="216" spans="1:8" ht="22.2" customHeight="1">
      <c r="A216" s="26">
        <v>93</v>
      </c>
      <c r="B216" s="27" t="s">
        <v>26</v>
      </c>
      <c r="C216" s="27" t="s">
        <v>305</v>
      </c>
      <c r="D216" s="54" t="s">
        <v>339</v>
      </c>
      <c r="E216" s="27" t="s">
        <v>306</v>
      </c>
      <c r="F216" s="28">
        <v>1</v>
      </c>
      <c r="G216" s="29"/>
      <c r="H216" s="29">
        <f t="shared" si="48"/>
        <v>0</v>
      </c>
    </row>
    <row r="217" spans="1:8" ht="28.5" customHeight="1">
      <c r="A217" s="22"/>
      <c r="B217" s="23"/>
      <c r="C217" s="23" t="s">
        <v>307</v>
      </c>
      <c r="D217" s="23" t="s">
        <v>308</v>
      </c>
      <c r="E217" s="23"/>
      <c r="F217" s="24"/>
      <c r="G217" s="25"/>
      <c r="H217" s="25">
        <f>SUM(H218:H219)</f>
        <v>0</v>
      </c>
    </row>
    <row r="218" spans="1:8" ht="13.5" customHeight="1">
      <c r="A218" s="26">
        <v>94</v>
      </c>
      <c r="B218" s="27" t="s">
        <v>291</v>
      </c>
      <c r="C218" s="27" t="s">
        <v>309</v>
      </c>
      <c r="D218" s="27" t="s">
        <v>308</v>
      </c>
      <c r="E218" s="27" t="s">
        <v>293</v>
      </c>
      <c r="F218" s="28">
        <v>1</v>
      </c>
      <c r="G218" s="29"/>
      <c r="H218" s="29">
        <f t="shared" ref="H218:H219" si="49">G218*F218</f>
        <v>0</v>
      </c>
    </row>
    <row r="219" spans="1:8" ht="13.5" customHeight="1">
      <c r="A219" s="26">
        <v>95</v>
      </c>
      <c r="B219" s="27" t="s">
        <v>291</v>
      </c>
      <c r="C219" s="27" t="s">
        <v>310</v>
      </c>
      <c r="D219" s="27" t="s">
        <v>311</v>
      </c>
      <c r="E219" s="27" t="s">
        <v>293</v>
      </c>
      <c r="F219" s="28">
        <v>1</v>
      </c>
      <c r="G219" s="29"/>
      <c r="H219" s="29">
        <f t="shared" si="49"/>
        <v>0</v>
      </c>
    </row>
    <row r="220" spans="1:8" ht="28.5" customHeight="1">
      <c r="A220" s="22"/>
      <c r="B220" s="23"/>
      <c r="C220" s="23" t="s">
        <v>312</v>
      </c>
      <c r="D220" s="23" t="s">
        <v>313</v>
      </c>
      <c r="E220" s="23"/>
      <c r="F220" s="24"/>
      <c r="G220" s="25"/>
      <c r="H220" s="25">
        <f>SUM(H221:H224)</f>
        <v>0</v>
      </c>
    </row>
    <row r="221" spans="1:8" ht="13.5" customHeight="1">
      <c r="A221" s="26">
        <v>96</v>
      </c>
      <c r="B221" s="27" t="s">
        <v>291</v>
      </c>
      <c r="C221" s="27" t="s">
        <v>314</v>
      </c>
      <c r="D221" s="27" t="s">
        <v>313</v>
      </c>
      <c r="E221" s="27" t="s">
        <v>293</v>
      </c>
      <c r="F221" s="28">
        <v>1</v>
      </c>
      <c r="G221" s="29"/>
      <c r="H221" s="29">
        <f t="shared" ref="H221:H224" si="50">G221*F221</f>
        <v>0</v>
      </c>
    </row>
    <row r="222" spans="1:8" ht="13.5" customHeight="1">
      <c r="A222" s="26">
        <v>97</v>
      </c>
      <c r="B222" s="27" t="s">
        <v>26</v>
      </c>
      <c r="C222" s="27" t="s">
        <v>315</v>
      </c>
      <c r="D222" s="27" t="s">
        <v>316</v>
      </c>
      <c r="E222" s="27" t="s">
        <v>278</v>
      </c>
      <c r="F222" s="28">
        <v>100</v>
      </c>
      <c r="G222" s="29"/>
      <c r="H222" s="29">
        <f t="shared" si="50"/>
        <v>0</v>
      </c>
    </row>
    <row r="223" spans="1:8" ht="13.5" customHeight="1">
      <c r="A223" s="26">
        <v>98</v>
      </c>
      <c r="B223" s="27" t="s">
        <v>291</v>
      </c>
      <c r="C223" s="27" t="s">
        <v>317</v>
      </c>
      <c r="D223" s="27" t="s">
        <v>318</v>
      </c>
      <c r="E223" s="27" t="s">
        <v>293</v>
      </c>
      <c r="F223" s="28">
        <v>1</v>
      </c>
      <c r="G223" s="29"/>
      <c r="H223" s="29">
        <f t="shared" si="50"/>
        <v>0</v>
      </c>
    </row>
    <row r="224" spans="1:8" ht="13.5" customHeight="1">
      <c r="A224" s="26">
        <v>99</v>
      </c>
      <c r="B224" s="27" t="s">
        <v>291</v>
      </c>
      <c r="C224" s="27" t="s">
        <v>319</v>
      </c>
      <c r="D224" s="27" t="s">
        <v>320</v>
      </c>
      <c r="E224" s="27" t="s">
        <v>293</v>
      </c>
      <c r="F224" s="28">
        <v>1</v>
      </c>
      <c r="G224" s="29"/>
      <c r="H224" s="29">
        <f t="shared" si="50"/>
        <v>0</v>
      </c>
    </row>
    <row r="225" spans="1:8" ht="28.5" customHeight="1">
      <c r="A225" s="22"/>
      <c r="B225" s="23"/>
      <c r="C225" s="23" t="s">
        <v>321</v>
      </c>
      <c r="D225" s="23" t="s">
        <v>322</v>
      </c>
      <c r="E225" s="23"/>
      <c r="F225" s="24"/>
      <c r="G225" s="25"/>
      <c r="H225" s="25">
        <f>SUM(H226:H229)</f>
        <v>0</v>
      </c>
    </row>
    <row r="226" spans="1:8" ht="13.5" customHeight="1">
      <c r="A226" s="26">
        <v>100</v>
      </c>
      <c r="B226" s="27" t="s">
        <v>291</v>
      </c>
      <c r="C226" s="27" t="s">
        <v>323</v>
      </c>
      <c r="D226" s="27" t="s">
        <v>322</v>
      </c>
      <c r="E226" s="27" t="s">
        <v>293</v>
      </c>
      <c r="F226" s="28">
        <v>1</v>
      </c>
      <c r="G226" s="29"/>
      <c r="H226" s="29">
        <f t="shared" ref="H226:H229" si="51">G226*F226</f>
        <v>0</v>
      </c>
    </row>
    <row r="227" spans="1:8" ht="13.5" customHeight="1">
      <c r="A227" s="26">
        <v>101</v>
      </c>
      <c r="B227" s="27" t="s">
        <v>291</v>
      </c>
      <c r="C227" s="27" t="s">
        <v>324</v>
      </c>
      <c r="D227" s="27" t="s">
        <v>325</v>
      </c>
      <c r="E227" s="27" t="s">
        <v>293</v>
      </c>
      <c r="F227" s="28">
        <v>1</v>
      </c>
      <c r="G227" s="29"/>
      <c r="H227" s="29">
        <f t="shared" si="51"/>
        <v>0</v>
      </c>
    </row>
    <row r="228" spans="1:8" ht="13.5" customHeight="1">
      <c r="A228" s="26">
        <v>102</v>
      </c>
      <c r="B228" s="27" t="s">
        <v>291</v>
      </c>
      <c r="C228" s="27" t="s">
        <v>326</v>
      </c>
      <c r="D228" s="27" t="s">
        <v>327</v>
      </c>
      <c r="E228" s="27" t="s">
        <v>293</v>
      </c>
      <c r="F228" s="28">
        <v>1</v>
      </c>
      <c r="G228" s="29"/>
      <c r="H228" s="29">
        <f t="shared" si="51"/>
        <v>0</v>
      </c>
    </row>
    <row r="229" spans="1:8" ht="13.5" customHeight="1">
      <c r="A229" s="26">
        <v>103</v>
      </c>
      <c r="B229" s="27" t="s">
        <v>291</v>
      </c>
      <c r="C229" s="27" t="s">
        <v>328</v>
      </c>
      <c r="D229" s="27" t="s">
        <v>329</v>
      </c>
      <c r="E229" s="27" t="s">
        <v>293</v>
      </c>
      <c r="F229" s="28">
        <v>1</v>
      </c>
      <c r="G229" s="29"/>
      <c r="H229" s="29">
        <f t="shared" si="51"/>
        <v>0</v>
      </c>
    </row>
    <row r="230" spans="1:8" ht="28.5" customHeight="1">
      <c r="A230" s="22"/>
      <c r="B230" s="23"/>
      <c r="C230" s="23" t="s">
        <v>330</v>
      </c>
      <c r="D230" s="23" t="s">
        <v>331</v>
      </c>
      <c r="E230" s="23"/>
      <c r="F230" s="24"/>
      <c r="G230" s="25"/>
      <c r="H230" s="25">
        <f>SUM(H231:H233)</f>
        <v>0</v>
      </c>
    </row>
    <row r="231" spans="1:8" ht="13.5" customHeight="1">
      <c r="A231" s="26">
        <v>104</v>
      </c>
      <c r="B231" s="27" t="s">
        <v>26</v>
      </c>
      <c r="C231" s="27" t="s">
        <v>332</v>
      </c>
      <c r="D231" s="27" t="s">
        <v>331</v>
      </c>
      <c r="E231" s="27" t="s">
        <v>306</v>
      </c>
      <c r="F231" s="28">
        <v>1</v>
      </c>
      <c r="G231" s="29"/>
      <c r="H231" s="29">
        <f t="shared" ref="H231:H233" si="52">G231*F231</f>
        <v>0</v>
      </c>
    </row>
    <row r="232" spans="1:8" ht="13.5" customHeight="1">
      <c r="A232" s="26">
        <v>105</v>
      </c>
      <c r="B232" s="27" t="s">
        <v>291</v>
      </c>
      <c r="C232" s="27" t="s">
        <v>333</v>
      </c>
      <c r="D232" s="27" t="s">
        <v>334</v>
      </c>
      <c r="E232" s="27" t="s">
        <v>293</v>
      </c>
      <c r="F232" s="28">
        <v>1</v>
      </c>
      <c r="G232" s="29"/>
      <c r="H232" s="29">
        <f t="shared" si="52"/>
        <v>0</v>
      </c>
    </row>
    <row r="233" spans="1:8" ht="13.5" customHeight="1">
      <c r="A233" s="26">
        <v>106</v>
      </c>
      <c r="B233" s="27" t="s">
        <v>291</v>
      </c>
      <c r="C233" s="27" t="s">
        <v>335</v>
      </c>
      <c r="D233" s="27" t="s">
        <v>336</v>
      </c>
      <c r="E233" s="27" t="s">
        <v>293</v>
      </c>
      <c r="F233" s="28">
        <v>1</v>
      </c>
      <c r="G233" s="29"/>
      <c r="H233" s="29">
        <f t="shared" si="52"/>
        <v>0</v>
      </c>
    </row>
    <row r="234" spans="1:8" ht="30.75" customHeight="1">
      <c r="A234" s="47"/>
      <c r="B234" s="48"/>
      <c r="C234" s="48"/>
      <c r="D234" s="48" t="s">
        <v>337</v>
      </c>
      <c r="E234" s="48"/>
      <c r="F234" s="49"/>
      <c r="G234" s="50"/>
      <c r="H234" s="50">
        <f>H207+H201+H147+H13</f>
        <v>0</v>
      </c>
    </row>
  </sheetData>
  <mergeCells count="1">
    <mergeCell ref="A1:H1"/>
  </mergeCells>
  <pageMargins left="0.39370079040527345" right="0.39370079040527345" top="0.7874015808105469" bottom="0.7874015808105469" header="0" footer="0"/>
  <pageSetup paperSize="9" fitToHeight="100" orientation="portrait" blackAndWhite="1" horizontalDpi="360" verticalDpi="36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 Rozpočet s výkazem výměr - n</vt:lpstr>
      <vt:lpstr>'3. Rozpočet s výkazem výměr - n'!Názvy_tisku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</dc:creator>
  <cp:lastModifiedBy>Admin</cp:lastModifiedBy>
  <dcterms:created xsi:type="dcterms:W3CDTF">2023-03-30T19:34:11Z</dcterms:created>
  <dcterms:modified xsi:type="dcterms:W3CDTF">2023-06-09T10:20:40Z</dcterms:modified>
</cp:coreProperties>
</file>